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codeName="{DC05BD20-4804-7139-695A-D245BE01A294}"/>
  <workbookPr codeName="ThisWorkbook"/>
  <mc:AlternateContent xmlns:mc="http://schemas.openxmlformats.org/markup-compatibility/2006">
    <mc:Choice Requires="x15">
      <x15ac:absPath xmlns:x15ac="http://schemas.microsoft.com/office/spreadsheetml/2010/11/ac" url="https://onedrive-global.kpmg.com/personal/vkalabin_kpmg_kz/Documents/Documents/Data Book Final/2324/"/>
    </mc:Choice>
  </mc:AlternateContent>
  <xr:revisionPtr revIDLastSave="70" documentId="8_{2AE73DCA-31C8-4D7C-AE7E-CF6C45E2069F}" xr6:coauthVersionLast="47" xr6:coauthVersionMax="47" xr10:uidLastSave="{F490ABEF-0812-4FE1-8BAD-1FE59B7388B3}"/>
  <workbookProtection workbookAlgorithmName="SHA-512" workbookHashValue="/VpIMKXTrEXd32UB9Cri5rhkV+/+MCGPM0e3KXda46qxBz8Z9Ei+4NdcpczmG6CP+vwWVKx+jcw/VTM8JV+Y/A==" workbookSaltValue="+OYKe1stuHEHGcacUDZ6hw==" workbookSpinCount="100000" lockStructure="1"/>
  <bookViews>
    <workbookView xWindow="-110" yWindow="-110" windowWidth="19420" windowHeight="11620" tabRatio="599" firstSheet="2" activeTab="2" xr2:uid="{00000000-000D-0000-FFFF-FFFF00000000}"/>
  </bookViews>
  <sheets>
    <sheet name="Cover" sheetId="23" state="hidden" r:id="rId1"/>
    <sheet name="Content_" sheetId="29" state="hidden" r:id="rId2"/>
    <sheet name="Content" sheetId="74" r:id="rId3"/>
    <sheet name="GRI Content" sheetId="30" r:id="rId4"/>
    <sheet name="SASB Content" sheetId="68" r:id="rId5"/>
    <sheet name="Figures" sheetId="70" r:id="rId6"/>
    <sheet name="Environmental&gt;&gt;" sheetId="32" r:id="rId7"/>
    <sheet name="Emissions" sheetId="39" r:id="rId8"/>
    <sheet name="Water resources" sheetId="38" r:id="rId9"/>
    <sheet name="Energy" sheetId="21" r:id="rId10"/>
    <sheet name="Waste" sheetId="40" r:id="rId11"/>
    <sheet name="Expenditure" sheetId="58" r:id="rId12"/>
    <sheet name="Biodiversity" sheetId="49" state="hidden" r:id="rId13"/>
    <sheet name="Social&gt;&gt;" sheetId="34" r:id="rId14"/>
    <sheet name="Методология отчетности" sheetId="51" state="hidden" r:id="rId15"/>
    <sheet name="Employees" sheetId="54" r:id="rId16"/>
    <sheet name="Diversity&amp;Inclusion" sheetId="52" r:id="rId17"/>
    <sheet name="Training" sheetId="62" r:id="rId18"/>
    <sheet name="HSE" sheetId="63" r:id="rId19"/>
    <sheet name="Local communities" sheetId="64" r:id="rId20"/>
    <sheet name="Governance&gt;&gt;" sheetId="35" r:id="rId21"/>
    <sheet name="Corporate governance" sheetId="46" r:id="rId22"/>
    <sheet name="Financial" sheetId="36" r:id="rId23"/>
    <sheet name="Procurement" sheetId="48" r:id="rId24"/>
    <sheet name="Compliance" sheetId="47" r:id="rId25"/>
    <sheet name="Others&gt;&gt;" sheetId="37" r:id="rId26"/>
    <sheet name="Operational indicators" sheetId="20" r:id="rId27"/>
    <sheet name="Translation" sheetId="69" state="hidden" r:id="rId28"/>
    <sheet name="tfig" sheetId="71" state="hidden" r:id="rId29"/>
  </sheets>
  <externalReferences>
    <externalReference r:id="rId30"/>
    <externalReference r:id="rId31"/>
    <externalReference r:id="rId32"/>
    <externalReference r:id="rId33"/>
    <externalReference r:id="rId34"/>
    <externalReference r:id="rId35"/>
  </externalReferences>
  <definedNames>
    <definedName name="_ftn1" localSheetId="24">Compliance!$B$22</definedName>
    <definedName name="_ftn2" localSheetId="22">Financial!$B$14</definedName>
    <definedName name="_ftn3" localSheetId="22">Financial!$B$15</definedName>
    <definedName name="_ftn4" localSheetId="22">Financial!$B$16</definedName>
    <definedName name="_ftn5" localSheetId="22">Financial!$B$17</definedName>
    <definedName name="_ftnref1" localSheetId="24">Compliance!$B$16</definedName>
    <definedName name="_ftnref2" localSheetId="22">Financial!$B$6</definedName>
    <definedName name="_ftnref3" localSheetId="22">Financial!$B$8</definedName>
    <definedName name="_ftnref4" localSheetId="22">Financial!$B$11</definedName>
    <definedName name="_ftnref5" localSheetId="22">Financial!$B$12</definedName>
    <definedName name="Gasoline">[1]EN3!$G$2:$G$3</definedName>
    <definedName name="NY">[2]Sheet3!$A$6:$A$7</definedName>
    <definedName name="Oil">[1]EN3!$G$6:$G$7</definedName>
    <definedName name="YN">[3]Sheet5!$A$1:$A$2</definedName>
    <definedName name="Применимо">'[4]Энергия КМГ'!$L$7:$L$10</definedName>
    <definedName name="Тип">[5]EC2!$M$3:$M$5</definedName>
    <definedName name="Характ">'[5]EC 7'!$I$3:$I$5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20" l="1" a="1"/>
  <c r="C4" i="20" s="1"/>
  <c r="B5" i="39" a="1"/>
  <c r="B5" i="39" s="1"/>
  <c r="C36" i="30" a="1"/>
  <c r="C36" i="30" s="1"/>
  <c r="C11" i="39" a="1"/>
  <c r="C11" i="39" s="1"/>
  <c r="B19" i="29" a="1"/>
  <c r="B19" i="29" s="1"/>
  <c r="C9" i="68" a="1"/>
  <c r="C9" i="68" s="1"/>
  <c r="B3" i="38" a="1"/>
  <c r="B3" i="38" s="1"/>
  <c r="O40" i="70" l="1" a="1"/>
  <c r="O40" i="70" s="1"/>
  <c r="B5" i="70" a="1"/>
  <c r="B5" i="70" s="1"/>
  <c r="AL326" i="70" a="1"/>
  <c r="AL326" i="70" s="1"/>
  <c r="AT325" i="70" a="1"/>
  <c r="AT325" i="70" s="1"/>
  <c r="AS325" i="70" a="1"/>
  <c r="AS325" i="70" s="1"/>
  <c r="AR325" i="70" a="1"/>
  <c r="AR325" i="70" s="1"/>
  <c r="AQ325" i="70" a="1"/>
  <c r="AQ325" i="70" s="1"/>
  <c r="AP325" i="70" a="1"/>
  <c r="AP325" i="70" s="1"/>
  <c r="AO325" i="70" a="1"/>
  <c r="AO325" i="70" s="1"/>
  <c r="AN325" i="70" a="1"/>
  <c r="AN325" i="70" s="1"/>
  <c r="AM325" i="70" a="1"/>
  <c r="AM325" i="70" s="1"/>
  <c r="AL325" i="70" a="1"/>
  <c r="AL325" i="70" s="1"/>
  <c r="AL302" i="70" a="1"/>
  <c r="AL302" i="70" s="1"/>
  <c r="AT301" i="70" a="1"/>
  <c r="AT301" i="70" s="1"/>
  <c r="AS301" i="70" a="1"/>
  <c r="AS301" i="70" s="1"/>
  <c r="AR301" i="70" a="1"/>
  <c r="AR301" i="70" s="1"/>
  <c r="AQ301" i="70" a="1"/>
  <c r="AQ301" i="70" s="1"/>
  <c r="AP301" i="70" a="1"/>
  <c r="AP301" i="70" s="1"/>
  <c r="AO301" i="70" a="1"/>
  <c r="AO301" i="70" s="1"/>
  <c r="AN301" i="70" a="1"/>
  <c r="AN301" i="70" s="1"/>
  <c r="AM301" i="70" a="1"/>
  <c r="AM301" i="70" s="1"/>
  <c r="AL301" i="70" a="1"/>
  <c r="AL301" i="70" s="1"/>
  <c r="AL223" i="70" a="1"/>
  <c r="AL223" i="70" s="1"/>
  <c r="AL222" i="70" a="1"/>
  <c r="AL222" i="70" s="1"/>
  <c r="AL199" i="70" a="1"/>
  <c r="AL199" i="70" s="1"/>
  <c r="AL198" i="70" a="1"/>
  <c r="AL198" i="70" s="1"/>
  <c r="AL147" i="70" a="1"/>
  <c r="AL147" i="70" s="1"/>
  <c r="AL146" i="70" a="1"/>
  <c r="AL146" i="70" s="1"/>
  <c r="AL122" i="70" a="1"/>
  <c r="AL122" i="70" s="1"/>
  <c r="AL121" i="70" a="1"/>
  <c r="AL121" i="70" s="1"/>
  <c r="AL68" i="70" a="1"/>
  <c r="AL68" i="70" s="1"/>
  <c r="AL67" i="70" a="1"/>
  <c r="AL67" i="70" s="1"/>
  <c r="B429" i="70" a="1"/>
  <c r="B429" i="70" s="1"/>
  <c r="B403" i="70" a="1"/>
  <c r="B403" i="70" s="1"/>
  <c r="B376" i="70" a="1"/>
  <c r="B376" i="70" s="1"/>
  <c r="B350" i="70" a="1"/>
  <c r="B350" i="70" s="1"/>
  <c r="B299" i="70" a="1"/>
  <c r="B299" i="70" s="1"/>
  <c r="B272" i="70" a="1"/>
  <c r="B272" i="70" s="1"/>
  <c r="K432" i="70" a="1"/>
  <c r="K432" i="70" s="1"/>
  <c r="J432" i="70" a="1"/>
  <c r="J432" i="70" s="1"/>
  <c r="I432" i="70" a="1"/>
  <c r="I432" i="70" s="1"/>
  <c r="H432" i="70" a="1"/>
  <c r="H432" i="70" s="1"/>
  <c r="G432" i="70" a="1"/>
  <c r="G432" i="70" s="1"/>
  <c r="F432" i="70" a="1"/>
  <c r="F432" i="70" s="1"/>
  <c r="E432" i="70" a="1"/>
  <c r="E432" i="70" s="1"/>
  <c r="D432" i="70" a="1"/>
  <c r="D432" i="70" s="1"/>
  <c r="C432" i="70" a="1"/>
  <c r="C432" i="70" s="1"/>
  <c r="B432" i="70" a="1"/>
  <c r="B432" i="70" s="1"/>
  <c r="K431" i="70" a="1"/>
  <c r="K431" i="70" s="1"/>
  <c r="J431" i="70" a="1"/>
  <c r="J431" i="70" s="1"/>
  <c r="I431" i="70" a="1"/>
  <c r="I431" i="70" s="1"/>
  <c r="H431" i="70" a="1"/>
  <c r="H431" i="70" s="1"/>
  <c r="G431" i="70" a="1"/>
  <c r="G431" i="70" s="1"/>
  <c r="F431" i="70" a="1"/>
  <c r="F431" i="70" s="1"/>
  <c r="E431" i="70" a="1"/>
  <c r="E431" i="70" s="1"/>
  <c r="D431" i="70" a="1"/>
  <c r="D431" i="70" s="1"/>
  <c r="C431" i="70" a="1"/>
  <c r="C431" i="70" s="1"/>
  <c r="B431" i="70" a="1"/>
  <c r="B431" i="70" s="1"/>
  <c r="K406" i="70" a="1"/>
  <c r="K406" i="70" s="1"/>
  <c r="J406" i="70" a="1"/>
  <c r="J406" i="70" s="1"/>
  <c r="I406" i="70" a="1"/>
  <c r="I406" i="70" s="1"/>
  <c r="H406" i="70" a="1"/>
  <c r="H406" i="70" s="1"/>
  <c r="G406" i="70" a="1"/>
  <c r="G406" i="70" s="1"/>
  <c r="F406" i="70" a="1"/>
  <c r="F406" i="70" s="1"/>
  <c r="E406" i="70" a="1"/>
  <c r="E406" i="70" s="1"/>
  <c r="D406" i="70" a="1"/>
  <c r="D406" i="70" s="1"/>
  <c r="C406" i="70" a="1"/>
  <c r="C406" i="70" s="1"/>
  <c r="B406" i="70" a="1"/>
  <c r="B406" i="70" s="1"/>
  <c r="K405" i="70" a="1"/>
  <c r="K405" i="70" s="1"/>
  <c r="J405" i="70" a="1"/>
  <c r="J405" i="70" s="1"/>
  <c r="I405" i="70" a="1"/>
  <c r="I405" i="70" s="1"/>
  <c r="H405" i="70" a="1"/>
  <c r="H405" i="70" s="1"/>
  <c r="G405" i="70" a="1"/>
  <c r="G405" i="70" s="1"/>
  <c r="F405" i="70" a="1"/>
  <c r="F405" i="70" s="1"/>
  <c r="E405" i="70" a="1"/>
  <c r="E405" i="70" s="1"/>
  <c r="D405" i="70" a="1"/>
  <c r="D405" i="70" s="1"/>
  <c r="C405" i="70" a="1"/>
  <c r="C405" i="70" s="1"/>
  <c r="B405" i="70" a="1"/>
  <c r="B405" i="70" s="1"/>
  <c r="K379" i="70" a="1"/>
  <c r="K379" i="70" s="1"/>
  <c r="J379" i="70" a="1"/>
  <c r="J379" i="70" s="1"/>
  <c r="I379" i="70" a="1"/>
  <c r="I379" i="70" s="1"/>
  <c r="H379" i="70" a="1"/>
  <c r="H379" i="70" s="1"/>
  <c r="G379" i="70" a="1"/>
  <c r="G379" i="70" s="1"/>
  <c r="F379" i="70" a="1"/>
  <c r="F379" i="70" s="1"/>
  <c r="E379" i="70" a="1"/>
  <c r="E379" i="70" s="1"/>
  <c r="D379" i="70" a="1"/>
  <c r="D379" i="70" s="1"/>
  <c r="C379" i="70" a="1"/>
  <c r="C379" i="70" s="1"/>
  <c r="B379" i="70" a="1"/>
  <c r="B379" i="70" s="1"/>
  <c r="K378" i="70" a="1"/>
  <c r="K378" i="70" s="1"/>
  <c r="J378" i="70" a="1"/>
  <c r="J378" i="70" s="1"/>
  <c r="I378" i="70" a="1"/>
  <c r="I378" i="70" s="1"/>
  <c r="H378" i="70" a="1"/>
  <c r="H378" i="70" s="1"/>
  <c r="G378" i="70" a="1"/>
  <c r="G378" i="70" s="1"/>
  <c r="F378" i="70" a="1"/>
  <c r="F378" i="70" s="1"/>
  <c r="E378" i="70" a="1"/>
  <c r="E378" i="70" s="1"/>
  <c r="D378" i="70" a="1"/>
  <c r="D378" i="70" s="1"/>
  <c r="C378" i="70" a="1"/>
  <c r="C378" i="70" s="1"/>
  <c r="B378" i="70" a="1"/>
  <c r="B378" i="70" s="1"/>
  <c r="AI325" i="70" a="1"/>
  <c r="AI325" i="70" s="1"/>
  <c r="AH325" i="70" a="1"/>
  <c r="AH325" i="70" s="1"/>
  <c r="AG325" i="70" a="1"/>
  <c r="AG325" i="70" s="1"/>
  <c r="AF325" i="70" a="1"/>
  <c r="AF325" i="70" s="1"/>
  <c r="AE325" i="70" a="1"/>
  <c r="AE325" i="70" s="1"/>
  <c r="AD325" i="70" a="1"/>
  <c r="AD325" i="70" s="1"/>
  <c r="AC325" i="70" a="1"/>
  <c r="AC325" i="70" s="1"/>
  <c r="AB325" i="70" a="1"/>
  <c r="AB325" i="70" s="1"/>
  <c r="AA325" i="70" a="1"/>
  <c r="AA325" i="70" s="1"/>
  <c r="V325" i="70" a="1"/>
  <c r="V325" i="70" s="1"/>
  <c r="U325" i="70" a="1"/>
  <c r="U325" i="70" s="1"/>
  <c r="T325" i="70" a="1"/>
  <c r="T325" i="70" s="1"/>
  <c r="S325" i="70" a="1"/>
  <c r="S325" i="70" s="1"/>
  <c r="R325" i="70" a="1"/>
  <c r="R325" i="70" s="1"/>
  <c r="Q325" i="70" a="1"/>
  <c r="Q325" i="70" s="1"/>
  <c r="P325" i="70" a="1"/>
  <c r="P325" i="70" s="1"/>
  <c r="O325" i="70" a="1"/>
  <c r="O325" i="70" s="1"/>
  <c r="N325" i="70" a="1"/>
  <c r="N325" i="70" s="1"/>
  <c r="J325" i="70" a="1"/>
  <c r="J325" i="70" s="1"/>
  <c r="I325" i="70" a="1"/>
  <c r="I325" i="70" s="1"/>
  <c r="H325" i="70" a="1"/>
  <c r="H325" i="70" s="1"/>
  <c r="G325" i="70" a="1"/>
  <c r="G325" i="70" s="1"/>
  <c r="F325" i="70" a="1"/>
  <c r="F325" i="70" s="1"/>
  <c r="E325" i="70" a="1"/>
  <c r="E325" i="70" s="1"/>
  <c r="D325" i="70" a="1"/>
  <c r="D325" i="70" s="1"/>
  <c r="C325" i="70" a="1"/>
  <c r="C325" i="70" s="1"/>
  <c r="B325" i="70" a="1"/>
  <c r="B325" i="70" s="1"/>
  <c r="AI301" i="70" a="1"/>
  <c r="AI301" i="70" s="1"/>
  <c r="AH301" i="70" a="1"/>
  <c r="AH301" i="70" s="1"/>
  <c r="AG301" i="70" a="1"/>
  <c r="AG301" i="70" s="1"/>
  <c r="AF301" i="70" a="1"/>
  <c r="AF301" i="70" s="1"/>
  <c r="AE301" i="70" a="1"/>
  <c r="AE301" i="70" s="1"/>
  <c r="AD301" i="70" a="1"/>
  <c r="AD301" i="70" s="1"/>
  <c r="AC301" i="70" a="1"/>
  <c r="AC301" i="70" s="1"/>
  <c r="AB301" i="70" a="1"/>
  <c r="AB301" i="70" s="1"/>
  <c r="AA301" i="70" a="1"/>
  <c r="AA301" i="70" s="1"/>
  <c r="V301" i="70" a="1"/>
  <c r="V301" i="70" s="1"/>
  <c r="U301" i="70" a="1"/>
  <c r="U301" i="70" s="1"/>
  <c r="T301" i="70" a="1"/>
  <c r="T301" i="70" s="1"/>
  <c r="S301" i="70" a="1"/>
  <c r="S301" i="70" s="1"/>
  <c r="R301" i="70" a="1"/>
  <c r="R301" i="70" s="1"/>
  <c r="Q301" i="70" a="1"/>
  <c r="Q301" i="70" s="1"/>
  <c r="P301" i="70" a="1"/>
  <c r="P301" i="70" s="1"/>
  <c r="O301" i="70" a="1"/>
  <c r="O301" i="70" s="1"/>
  <c r="N301" i="70" a="1"/>
  <c r="N301" i="70" s="1"/>
  <c r="J301" i="70" a="1"/>
  <c r="J301" i="70" s="1"/>
  <c r="I301" i="70" a="1"/>
  <c r="I301" i="70" s="1"/>
  <c r="H301" i="70" a="1"/>
  <c r="H301" i="70" s="1"/>
  <c r="G301" i="70" a="1"/>
  <c r="G301" i="70" s="1"/>
  <c r="F301" i="70" a="1"/>
  <c r="F301" i="70" s="1"/>
  <c r="E301" i="70" a="1"/>
  <c r="E301" i="70" s="1"/>
  <c r="D301" i="70" a="1"/>
  <c r="D301" i="70" s="1"/>
  <c r="C301" i="70" a="1"/>
  <c r="C301" i="70" s="1"/>
  <c r="B301" i="70" a="1"/>
  <c r="B301" i="70" s="1"/>
  <c r="K352" i="70" a="1"/>
  <c r="K352" i="70" s="1"/>
  <c r="J352" i="70" a="1"/>
  <c r="J352" i="70" s="1"/>
  <c r="I352" i="70" a="1"/>
  <c r="I352" i="70" s="1"/>
  <c r="H352" i="70" a="1"/>
  <c r="H352" i="70" s="1"/>
  <c r="G352" i="70" a="1"/>
  <c r="G352" i="70" s="1"/>
  <c r="F352" i="70" a="1"/>
  <c r="F352" i="70" s="1"/>
  <c r="E352" i="70" a="1"/>
  <c r="E352" i="70" s="1"/>
  <c r="D352" i="70" a="1"/>
  <c r="D352" i="70" s="1"/>
  <c r="C352" i="70" a="1"/>
  <c r="C352" i="70" s="1"/>
  <c r="B352" i="70" a="1"/>
  <c r="B352" i="70" s="1"/>
  <c r="B353" i="70" a="1"/>
  <c r="B353" i="70" s="1"/>
  <c r="AA326" i="70" a="1"/>
  <c r="AA326" i="70" s="1"/>
  <c r="AA302" i="70" a="1"/>
  <c r="AA302" i="70" s="1"/>
  <c r="N302" i="70" a="1"/>
  <c r="N302" i="70" s="1"/>
  <c r="B302" i="70" a="1"/>
  <c r="B302" i="70" s="1"/>
  <c r="AA275" i="70" a="1"/>
  <c r="AA275" i="70" s="1"/>
  <c r="AA274" i="70" a="1"/>
  <c r="AA274" i="70" s="1"/>
  <c r="N275" i="70" a="1"/>
  <c r="N275" i="70" s="1"/>
  <c r="N274" i="70" a="1"/>
  <c r="N274" i="70" s="1"/>
  <c r="B275" i="70" a="1"/>
  <c r="B275" i="70" s="1"/>
  <c r="B274" i="70" a="1"/>
  <c r="B274" i="70" s="1"/>
  <c r="B247" i="70" a="1"/>
  <c r="B247" i="70" s="1"/>
  <c r="B246" i="70" a="1"/>
  <c r="B246" i="70" s="1"/>
  <c r="Z222" i="70" a="1"/>
  <c r="Z222" i="70" s="1"/>
  <c r="Z223" i="70" a="1"/>
  <c r="Z223" i="70" s="1"/>
  <c r="N223" i="70" a="1"/>
  <c r="N223" i="70" s="1"/>
  <c r="U222" i="70" a="1"/>
  <c r="U222" i="70" s="1"/>
  <c r="T222" i="70" a="1"/>
  <c r="T222" i="70" s="1"/>
  <c r="S222" i="70" a="1"/>
  <c r="S222" i="70" s="1"/>
  <c r="R222" i="70" a="1"/>
  <c r="R222" i="70" s="1"/>
  <c r="Q222" i="70" a="1"/>
  <c r="Q222" i="70" s="1"/>
  <c r="P222" i="70" a="1"/>
  <c r="P222" i="70" s="1"/>
  <c r="O222" i="70" a="1"/>
  <c r="O222" i="70" s="1"/>
  <c r="N222" i="70" a="1"/>
  <c r="N222" i="70" s="1"/>
  <c r="B223" i="70" a="1"/>
  <c r="B223" i="70" s="1"/>
  <c r="J222" i="70" a="1"/>
  <c r="J222" i="70" s="1"/>
  <c r="I222" i="70" a="1"/>
  <c r="I222" i="70" s="1"/>
  <c r="H222" i="70" a="1"/>
  <c r="H222" i="70" s="1"/>
  <c r="G222" i="70" a="1"/>
  <c r="G222" i="70" s="1"/>
  <c r="F222" i="70" a="1"/>
  <c r="F222" i="70" s="1"/>
  <c r="E222" i="70" a="1"/>
  <c r="E222" i="70" s="1"/>
  <c r="D222" i="70" a="1"/>
  <c r="D222" i="70" s="1"/>
  <c r="C222" i="70" a="1"/>
  <c r="C222" i="70" s="1"/>
  <c r="B222" i="70" a="1"/>
  <c r="B222" i="70" s="1"/>
  <c r="B12" i="70" a="1"/>
  <c r="B12" i="70" s="1"/>
  <c r="C87" i="39" l="1" a="1"/>
  <c r="C87" i="39" s="1"/>
  <c r="C86" i="39" a="1"/>
  <c r="C86" i="39" s="1"/>
  <c r="C85" i="39" a="1"/>
  <c r="C85" i="39" s="1"/>
  <c r="C84" i="39" a="1"/>
  <c r="C84" i="39" s="1"/>
  <c r="C83" i="39" a="1"/>
  <c r="C83" i="39" s="1"/>
  <c r="C82" i="39" a="1"/>
  <c r="C82" i="39" s="1"/>
  <c r="C80" i="39" a="1"/>
  <c r="C80" i="39" s="1"/>
  <c r="Z199" i="70" a="1"/>
  <c r="Z199" i="70" s="1"/>
  <c r="Z198" i="70" a="1"/>
  <c r="Z198" i="70" s="1"/>
  <c r="N199" i="70" a="1"/>
  <c r="N199" i="70" s="1"/>
  <c r="N198" i="70" a="1"/>
  <c r="N198" i="70" s="1"/>
  <c r="B199" i="70" a="1"/>
  <c r="B199" i="70" s="1"/>
  <c r="B198" i="70" a="1"/>
  <c r="B198" i="70" s="1"/>
  <c r="Z171" i="70" a="1"/>
  <c r="Z171" i="70" s="1"/>
  <c r="Z170" i="70" a="1"/>
  <c r="Z170" i="70" s="1"/>
  <c r="N172" i="70" a="1"/>
  <c r="N172" i="70" s="1"/>
  <c r="N171" i="70" a="1"/>
  <c r="N171" i="70" s="1"/>
  <c r="N170" i="70" a="1"/>
  <c r="N170" i="70" s="1"/>
  <c r="B171" i="70" a="1"/>
  <c r="B171" i="70" s="1"/>
  <c r="J170" i="70" a="1"/>
  <c r="J170" i="70" s="1"/>
  <c r="I170" i="70" a="1"/>
  <c r="I170" i="70" s="1"/>
  <c r="H170" i="70" a="1"/>
  <c r="H170" i="70" s="1"/>
  <c r="G170" i="70" a="1"/>
  <c r="G170" i="70" s="1"/>
  <c r="F170" i="70" a="1"/>
  <c r="F170" i="70" s="1"/>
  <c r="E170" i="70" a="1"/>
  <c r="E170" i="70" s="1"/>
  <c r="D170" i="70" a="1"/>
  <c r="D170" i="70" s="1"/>
  <c r="C170" i="70" a="1"/>
  <c r="C170" i="70" s="1"/>
  <c r="B170" i="70" a="1"/>
  <c r="B170" i="70" s="1"/>
  <c r="Z147" i="70" a="1"/>
  <c r="Z147" i="70" s="1"/>
  <c r="Z146" i="70" a="1"/>
  <c r="Z146" i="70" s="1"/>
  <c r="N147" i="70" a="1"/>
  <c r="N147" i="70" s="1"/>
  <c r="N146" i="70" a="1"/>
  <c r="N146" i="70" s="1"/>
  <c r="B147" i="70" a="1"/>
  <c r="B147" i="70" s="1"/>
  <c r="B146" i="70" a="1"/>
  <c r="B146" i="70" s="1"/>
  <c r="C30" i="39" a="1"/>
  <c r="C30" i="39" s="1"/>
  <c r="C7" i="39" a="1"/>
  <c r="C7" i="39" s="1"/>
  <c r="Z122" i="70" a="1"/>
  <c r="Z122" i="70" s="1"/>
  <c r="Z121" i="70" a="1"/>
  <c r="Z121" i="70" s="1"/>
  <c r="N122" i="70" a="1"/>
  <c r="N122" i="70" s="1"/>
  <c r="N121" i="70" a="1"/>
  <c r="N121" i="70" s="1"/>
  <c r="B122" i="70" a="1"/>
  <c r="B122" i="70" s="1"/>
  <c r="B121" i="70" a="1"/>
  <c r="B121" i="70" s="1"/>
  <c r="B119" i="70" a="1"/>
  <c r="B119" i="70" s="1"/>
  <c r="B96" i="70" a="1"/>
  <c r="B96" i="70" s="1"/>
  <c r="B95" i="70" a="1"/>
  <c r="B95" i="70" s="1"/>
  <c r="B93" i="70" a="1"/>
  <c r="B93" i="70" s="1"/>
  <c r="Z68" i="70" a="1"/>
  <c r="Z68" i="70" s="1"/>
  <c r="Z67" i="70" a="1"/>
  <c r="Z67" i="70" s="1"/>
  <c r="O68" i="70" a="1"/>
  <c r="O68" i="70" s="1"/>
  <c r="O67" i="70" a="1"/>
  <c r="O67" i="70" s="1"/>
  <c r="B68" i="70" a="1"/>
  <c r="B68" i="70" s="1"/>
  <c r="B67" i="70" a="1"/>
  <c r="B67" i="70" s="1"/>
  <c r="B65" i="70" a="1"/>
  <c r="B65" i="70" s="1"/>
  <c r="G112" i="54" a="1"/>
  <c r="G112" i="54" s="1"/>
  <c r="F112" i="54" a="1"/>
  <c r="F112" i="54" s="1"/>
  <c r="E112" i="54" a="1"/>
  <c r="E112" i="54" s="1"/>
  <c r="D112" i="54" a="1"/>
  <c r="D112" i="54" s="1"/>
  <c r="Z41" i="70" a="1"/>
  <c r="Z41" i="70" s="1"/>
  <c r="Z40" i="70" a="1"/>
  <c r="Z40" i="70" s="1"/>
  <c r="O41" i="70" a="1"/>
  <c r="O41" i="70" s="1"/>
  <c r="B41" i="70" a="1"/>
  <c r="B41" i="70" s="1"/>
  <c r="B40" i="70" a="1"/>
  <c r="B40" i="70" s="1"/>
  <c r="B38" i="70" a="1"/>
  <c r="B38" i="70" s="1"/>
  <c r="Z12" i="70" a="1"/>
  <c r="Z12" i="70" s="1"/>
  <c r="Z13" i="70" a="1"/>
  <c r="Z13" i="70" s="1"/>
  <c r="O13" i="70" a="1"/>
  <c r="O13" i="70" s="1"/>
  <c r="O12" i="70" a="1"/>
  <c r="O12" i="70" s="1"/>
  <c r="B13" i="70" a="1"/>
  <c r="B13" i="70" s="1"/>
  <c r="B10" i="70" a="1"/>
  <c r="B10" i="70" s="1"/>
  <c r="B3" i="39" a="1"/>
  <c r="B3" i="39" s="1"/>
  <c r="B76" i="39" a="1"/>
  <c r="B76" i="39" s="1"/>
  <c r="B26" i="29" a="1"/>
  <c r="B26" i="29" s="1"/>
  <c r="C90" i="20" a="1"/>
  <c r="C90" i="20" s="1"/>
  <c r="C89" i="20" a="1"/>
  <c r="C89" i="20" s="1"/>
  <c r="C88" i="20" a="1"/>
  <c r="C88" i="20" s="1"/>
  <c r="C87" i="20" a="1"/>
  <c r="C87" i="20" s="1"/>
  <c r="C86" i="20" a="1"/>
  <c r="C86" i="20" s="1"/>
  <c r="C85" i="20" a="1"/>
  <c r="C85" i="20" s="1"/>
  <c r="C83" i="20" a="1"/>
  <c r="C83" i="20" s="1"/>
  <c r="C82" i="20" a="1"/>
  <c r="C82" i="20" s="1"/>
  <c r="C79" i="20" a="1"/>
  <c r="C79" i="20" s="1"/>
  <c r="C78" i="20" a="1"/>
  <c r="C78" i="20" s="1"/>
  <c r="C76" i="20" a="1"/>
  <c r="C76" i="20" s="1"/>
  <c r="C75" i="20" a="1"/>
  <c r="C75" i="20" s="1"/>
  <c r="C74" i="20" a="1"/>
  <c r="C74" i="20" s="1"/>
  <c r="C73" i="20" a="1"/>
  <c r="C73" i="20" s="1"/>
  <c r="C71" i="20" a="1"/>
  <c r="C71" i="20" s="1"/>
  <c r="C70" i="20" a="1"/>
  <c r="C70" i="20" s="1"/>
  <c r="C69" i="20" a="1"/>
  <c r="C69" i="20" s="1"/>
  <c r="C67" i="20" a="1"/>
  <c r="C67" i="20" s="1"/>
  <c r="C66" i="20" a="1"/>
  <c r="C66" i="20" s="1"/>
  <c r="C64" i="20" a="1"/>
  <c r="C64" i="20" s="1"/>
  <c r="C63" i="20" a="1"/>
  <c r="C63" i="20" s="1"/>
  <c r="C62" i="20" a="1"/>
  <c r="C62" i="20" s="1"/>
  <c r="C61" i="20" a="1"/>
  <c r="C61" i="20" s="1"/>
  <c r="C60" i="20" a="1"/>
  <c r="C60" i="20" s="1"/>
  <c r="C59" i="20" a="1"/>
  <c r="C59" i="20" s="1"/>
  <c r="C58" i="20" a="1"/>
  <c r="C58" i="20" s="1"/>
  <c r="C57" i="20" a="1"/>
  <c r="C57" i="20" s="1"/>
  <c r="C55" i="20" a="1"/>
  <c r="C55" i="20" s="1"/>
  <c r="C54" i="20" a="1"/>
  <c r="C54" i="20" s="1"/>
  <c r="C53" i="20" a="1"/>
  <c r="C53" i="20" s="1"/>
  <c r="C52" i="20" a="1"/>
  <c r="C52" i="20" s="1"/>
  <c r="C51" i="20" a="1"/>
  <c r="C51" i="20" s="1"/>
  <c r="B88" i="20" a="1"/>
  <c r="B88" i="20" s="1"/>
  <c r="B87" i="20" a="1"/>
  <c r="B87" i="20" s="1"/>
  <c r="B86" i="20" a="1"/>
  <c r="B86" i="20" s="1"/>
  <c r="B85" i="20" a="1"/>
  <c r="B85" i="20" s="1"/>
  <c r="B83" i="20" a="1"/>
  <c r="B83" i="20" s="1"/>
  <c r="B82" i="20" a="1"/>
  <c r="B82" i="20" s="1"/>
  <c r="B80" i="20" a="1"/>
  <c r="B80" i="20" s="1"/>
  <c r="B79" i="20" a="1"/>
  <c r="B79" i="20" s="1"/>
  <c r="B78" i="20" a="1"/>
  <c r="B78" i="20" s="1"/>
  <c r="B76" i="20" a="1"/>
  <c r="B76" i="20" s="1"/>
  <c r="B75" i="20" a="1"/>
  <c r="B75" i="20" s="1"/>
  <c r="B74" i="20" a="1"/>
  <c r="B74" i="20" s="1"/>
  <c r="B73" i="20" a="1"/>
  <c r="B73" i="20" s="1"/>
  <c r="B71" i="20" a="1"/>
  <c r="B71" i="20" s="1"/>
  <c r="B70" i="20" a="1"/>
  <c r="B70" i="20" s="1"/>
  <c r="B69" i="20" a="1"/>
  <c r="B69" i="20" s="1"/>
  <c r="B67" i="20" a="1"/>
  <c r="B67" i="20" s="1"/>
  <c r="B66" i="20" a="1"/>
  <c r="B66" i="20" s="1"/>
  <c r="B64" i="20" a="1"/>
  <c r="B64" i="20" s="1"/>
  <c r="B63" i="20" a="1"/>
  <c r="B63" i="20" s="1"/>
  <c r="B62" i="20" a="1"/>
  <c r="B62" i="20" s="1"/>
  <c r="B61" i="20" a="1"/>
  <c r="B61" i="20" s="1"/>
  <c r="B60" i="20" a="1"/>
  <c r="B60" i="20" s="1"/>
  <c r="B59" i="20" a="1"/>
  <c r="B59" i="20" s="1"/>
  <c r="B58" i="20" a="1"/>
  <c r="B58" i="20" s="1"/>
  <c r="B57" i="20" a="1"/>
  <c r="B57" i="20" s="1"/>
  <c r="B55" i="20" a="1"/>
  <c r="B55" i="20" s="1"/>
  <c r="B54" i="20" a="1"/>
  <c r="B54" i="20" s="1"/>
  <c r="B53" i="20" a="1"/>
  <c r="B53" i="20" s="1"/>
  <c r="B52" i="20" a="1"/>
  <c r="B52" i="20" s="1"/>
  <c r="B51" i="20" a="1"/>
  <c r="B51" i="20" s="1"/>
  <c r="B90" i="20" a="1"/>
  <c r="B90" i="20" s="1"/>
  <c r="B89" i="20" a="1"/>
  <c r="B89" i="20" s="1"/>
  <c r="G84" i="20" a="1"/>
  <c r="G84" i="20" s="1"/>
  <c r="F84" i="20" a="1"/>
  <c r="F84" i="20" s="1"/>
  <c r="E84" i="20" a="1"/>
  <c r="E84" i="20" s="1"/>
  <c r="D84" i="20" a="1"/>
  <c r="D84" i="20" s="1"/>
  <c r="C84" i="20" a="1"/>
  <c r="C84" i="20" s="1"/>
  <c r="B84" i="20" a="1"/>
  <c r="B84" i="20" s="1"/>
  <c r="G81" i="20" a="1"/>
  <c r="G81" i="20" s="1"/>
  <c r="F81" i="20" a="1"/>
  <c r="F81" i="20" s="1"/>
  <c r="E81" i="20" a="1"/>
  <c r="E81" i="20" s="1"/>
  <c r="D81" i="20" a="1"/>
  <c r="D81" i="20" s="1"/>
  <c r="C81" i="20" a="1"/>
  <c r="C81" i="20" s="1"/>
  <c r="B81" i="20" a="1"/>
  <c r="B81" i="20" s="1"/>
  <c r="G77" i="20" a="1"/>
  <c r="G77" i="20" s="1"/>
  <c r="F77" i="20" a="1"/>
  <c r="F77" i="20" s="1"/>
  <c r="E77" i="20" a="1"/>
  <c r="E77" i="20" s="1"/>
  <c r="D77" i="20" a="1"/>
  <c r="D77" i="20" s="1"/>
  <c r="C77" i="20" a="1"/>
  <c r="C77" i="20" s="1"/>
  <c r="B77" i="20" a="1"/>
  <c r="B77" i="20" s="1"/>
  <c r="G72" i="20" a="1"/>
  <c r="G72" i="20" s="1"/>
  <c r="F72" i="20" a="1"/>
  <c r="F72" i="20" s="1"/>
  <c r="E72" i="20" a="1"/>
  <c r="E72" i="20" s="1"/>
  <c r="D72" i="20" a="1"/>
  <c r="D72" i="20" s="1"/>
  <c r="C72" i="20" a="1"/>
  <c r="C72" i="20" s="1"/>
  <c r="B72" i="20" a="1"/>
  <c r="B72" i="20" s="1"/>
  <c r="G68" i="20" a="1"/>
  <c r="G68" i="20" s="1"/>
  <c r="F68" i="20" a="1"/>
  <c r="F68" i="20" s="1"/>
  <c r="E68" i="20" a="1"/>
  <c r="E68" i="20" s="1"/>
  <c r="D68" i="20" a="1"/>
  <c r="D68" i="20" s="1"/>
  <c r="C68" i="20" a="1"/>
  <c r="C68" i="20" s="1"/>
  <c r="B68" i="20" a="1"/>
  <c r="B68" i="20" s="1"/>
  <c r="G65" i="20" a="1"/>
  <c r="G65" i="20" s="1"/>
  <c r="F65" i="20" a="1"/>
  <c r="F65" i="20" s="1"/>
  <c r="E65" i="20" a="1"/>
  <c r="E65" i="20" s="1"/>
  <c r="D65" i="20" a="1"/>
  <c r="D65" i="20" s="1"/>
  <c r="C65" i="20" a="1"/>
  <c r="C65" i="20" s="1"/>
  <c r="B65" i="20" a="1"/>
  <c r="B65" i="20" s="1"/>
  <c r="G56" i="20" a="1"/>
  <c r="G56" i="20" s="1"/>
  <c r="F56" i="20" a="1"/>
  <c r="F56" i="20" s="1"/>
  <c r="E56" i="20" a="1"/>
  <c r="E56" i="20" s="1"/>
  <c r="D56" i="20" a="1"/>
  <c r="D56" i="20" s="1"/>
  <c r="C56" i="20" a="1"/>
  <c r="C56" i="20" s="1"/>
  <c r="B56" i="20" a="1"/>
  <c r="B56" i="20" s="1"/>
  <c r="G50" i="20" a="1"/>
  <c r="G50" i="20" s="1"/>
  <c r="F50" i="20" a="1"/>
  <c r="F50" i="20" s="1"/>
  <c r="E50" i="20" a="1"/>
  <c r="E50" i="20" s="1"/>
  <c r="D50" i="20" a="1"/>
  <c r="D50" i="20" s="1"/>
  <c r="C50" i="20" a="1"/>
  <c r="C50" i="20" s="1"/>
  <c r="B50" i="20" a="1"/>
  <c r="B50" i="20" s="1"/>
  <c r="B49" i="20" a="1"/>
  <c r="B49" i="20" s="1"/>
  <c r="B48" i="20" a="1"/>
  <c r="B48" i="20" s="1"/>
  <c r="B47" i="20" a="1"/>
  <c r="B47" i="20" s="1"/>
  <c r="B46" i="20" a="1"/>
  <c r="B46" i="20" s="1"/>
  <c r="B45" i="20" a="1"/>
  <c r="B45" i="20" s="1"/>
  <c r="B44" i="20" a="1"/>
  <c r="B44" i="20" s="1"/>
  <c r="B43" i="20" a="1"/>
  <c r="B43" i="20" s="1"/>
  <c r="B42" i="20" a="1"/>
  <c r="B42" i="20" s="1"/>
  <c r="B41" i="20" a="1"/>
  <c r="B41" i="20" s="1"/>
  <c r="B40" i="20" a="1"/>
  <c r="B40" i="20" s="1"/>
  <c r="B39" i="20" a="1"/>
  <c r="B39" i="20" s="1"/>
  <c r="C49" i="20" a="1"/>
  <c r="C49" i="20" s="1"/>
  <c r="C48" i="20" a="1"/>
  <c r="C48" i="20" s="1"/>
  <c r="C47" i="20" a="1"/>
  <c r="C47" i="20" s="1"/>
  <c r="C46" i="20" a="1"/>
  <c r="C46" i="20" s="1"/>
  <c r="C45" i="20" a="1"/>
  <c r="C45" i="20" s="1"/>
  <c r="C44" i="20" a="1"/>
  <c r="C44" i="20" s="1"/>
  <c r="C43" i="20" a="1"/>
  <c r="C43" i="20" s="1"/>
  <c r="C42" i="20" a="1"/>
  <c r="C42" i="20" s="1"/>
  <c r="C41" i="20" a="1"/>
  <c r="C41" i="20" s="1"/>
  <c r="C40" i="20" a="1"/>
  <c r="C40" i="20" s="1"/>
  <c r="C39" i="20" a="1"/>
  <c r="C39" i="20" s="1"/>
  <c r="C38" i="20" a="1"/>
  <c r="C38" i="20" s="1"/>
  <c r="B38" i="20" a="1"/>
  <c r="B38" i="20" s="1"/>
  <c r="G37" i="20" a="1"/>
  <c r="G37" i="20" s="1"/>
  <c r="F37" i="20" a="1"/>
  <c r="F37" i="20" s="1"/>
  <c r="E37" i="20" a="1"/>
  <c r="E37" i="20" s="1"/>
  <c r="D37" i="20" a="1"/>
  <c r="D37" i="20" s="1"/>
  <c r="C37" i="20" a="1"/>
  <c r="C37" i="20" s="1"/>
  <c r="B37" i="20" a="1"/>
  <c r="B37" i="20" s="1"/>
  <c r="C36" i="20" a="1"/>
  <c r="C36" i="20" s="1"/>
  <c r="B36" i="20" a="1"/>
  <c r="B36" i="20" s="1"/>
  <c r="C35" i="20" a="1"/>
  <c r="C35" i="20" s="1"/>
  <c r="B35" i="20" a="1"/>
  <c r="B35" i="20" s="1"/>
  <c r="C34" i="20" a="1"/>
  <c r="C34" i="20" s="1"/>
  <c r="B34" i="20" a="1"/>
  <c r="B34" i="20" s="1"/>
  <c r="C33" i="20" a="1"/>
  <c r="C33" i="20" s="1"/>
  <c r="B33" i="20" a="1"/>
  <c r="B33" i="20" s="1"/>
  <c r="C32" i="20" a="1"/>
  <c r="C32" i="20" s="1"/>
  <c r="B32" i="20" a="1"/>
  <c r="B32" i="20" s="1"/>
  <c r="C31" i="20" a="1"/>
  <c r="C31" i="20" s="1"/>
  <c r="B31" i="20" a="1"/>
  <c r="B31" i="20" s="1"/>
  <c r="C30" i="20" a="1"/>
  <c r="C30" i="20" s="1"/>
  <c r="B30" i="20" a="1"/>
  <c r="B30" i="20" s="1"/>
  <c r="C29" i="20" a="1"/>
  <c r="C29" i="20" s="1"/>
  <c r="B29" i="20" a="1"/>
  <c r="B29" i="20" s="1"/>
  <c r="C28" i="20" a="1"/>
  <c r="C28" i="20" s="1"/>
  <c r="B28" i="20" a="1"/>
  <c r="B28" i="20" s="1"/>
  <c r="C27" i="20" a="1"/>
  <c r="C27" i="20" s="1"/>
  <c r="B27" i="20" a="1"/>
  <c r="B27" i="20" s="1"/>
  <c r="C26" i="20" a="1"/>
  <c r="C26" i="20" s="1"/>
  <c r="B26" i="20" a="1"/>
  <c r="B26" i="20" s="1"/>
  <c r="C25" i="20" a="1"/>
  <c r="C25" i="20" s="1"/>
  <c r="B25" i="20" a="1"/>
  <c r="B25" i="20" s="1"/>
  <c r="C24" i="20" a="1"/>
  <c r="C24" i="20" s="1"/>
  <c r="B24" i="20" a="1"/>
  <c r="B24" i="20" s="1"/>
  <c r="C23" i="20" a="1"/>
  <c r="C23" i="20" s="1"/>
  <c r="B23" i="20" a="1"/>
  <c r="B23" i="20" s="1"/>
  <c r="C22" i="20" a="1"/>
  <c r="C22" i="20" s="1"/>
  <c r="B22" i="20" a="1"/>
  <c r="B22" i="20" s="1"/>
  <c r="C21" i="20" a="1"/>
  <c r="C21" i="20" s="1"/>
  <c r="B21" i="20" a="1"/>
  <c r="B21" i="20" s="1"/>
  <c r="C20" i="20" a="1"/>
  <c r="C20" i="20" s="1"/>
  <c r="B20" i="20" a="1"/>
  <c r="B20" i="20" s="1"/>
  <c r="C19" i="20" a="1"/>
  <c r="C19" i="20" s="1"/>
  <c r="B19" i="20" a="1"/>
  <c r="B19" i="20" s="1"/>
  <c r="C18" i="20" a="1"/>
  <c r="C18" i="20" s="1"/>
  <c r="B18" i="20" a="1"/>
  <c r="B18" i="20" s="1"/>
  <c r="C17" i="20" a="1"/>
  <c r="C17" i="20" s="1"/>
  <c r="B17" i="20" a="1"/>
  <c r="B17" i="20" s="1"/>
  <c r="C16" i="20" a="1"/>
  <c r="C16" i="20" s="1"/>
  <c r="B16" i="20" a="1"/>
  <c r="B16" i="20" s="1"/>
  <c r="C15" i="20" a="1"/>
  <c r="C15" i="20" s="1"/>
  <c r="B15" i="20" a="1"/>
  <c r="B15" i="20" s="1"/>
  <c r="C14" i="20" a="1"/>
  <c r="C14" i="20" s="1"/>
  <c r="B14" i="20" a="1"/>
  <c r="B14" i="20" s="1"/>
  <c r="C13" i="20" a="1"/>
  <c r="C13" i="20" s="1"/>
  <c r="B13" i="20" a="1"/>
  <c r="B13" i="20" s="1"/>
  <c r="C12" i="20" a="1"/>
  <c r="C12" i="20" s="1"/>
  <c r="B12" i="20" a="1"/>
  <c r="B12" i="20" s="1"/>
  <c r="C11" i="20" a="1"/>
  <c r="C11" i="20" s="1"/>
  <c r="B11" i="20" a="1"/>
  <c r="B11" i="20" s="1"/>
  <c r="C10" i="20" a="1"/>
  <c r="C10" i="20" s="1"/>
  <c r="B10" i="20" a="1"/>
  <c r="B10" i="20" s="1"/>
  <c r="C9" i="20" a="1"/>
  <c r="C9" i="20" s="1"/>
  <c r="B9" i="20" a="1"/>
  <c r="B9" i="20" s="1"/>
  <c r="C8" i="20" a="1"/>
  <c r="C8" i="20" s="1"/>
  <c r="B8" i="20" a="1"/>
  <c r="B8" i="20" s="1"/>
  <c r="C7" i="20" a="1"/>
  <c r="C7" i="20" s="1"/>
  <c r="B7" i="20" a="1"/>
  <c r="B7" i="20" s="1"/>
  <c r="C6" i="20" a="1"/>
  <c r="C6" i="20" s="1"/>
  <c r="B6" i="20" a="1"/>
  <c r="B6" i="20" s="1"/>
  <c r="G5" i="20" a="1"/>
  <c r="G5" i="20" s="1"/>
  <c r="F5" i="20" a="1"/>
  <c r="F5" i="20" s="1"/>
  <c r="E5" i="20" a="1"/>
  <c r="E5" i="20" s="1"/>
  <c r="D5" i="20" a="1"/>
  <c r="D5" i="20" s="1"/>
  <c r="C5" i="20" a="1"/>
  <c r="C5" i="20" s="1"/>
  <c r="B5" i="20" a="1"/>
  <c r="B5" i="20" s="1"/>
  <c r="B4" i="20" a="1"/>
  <c r="B4" i="20" s="1"/>
  <c r="B2" i="20" a="1"/>
  <c r="B2" i="20" s="1"/>
  <c r="F16" i="47" a="1"/>
  <c r="F16" i="47" s="1"/>
  <c r="E16" i="47" a="1"/>
  <c r="E16" i="47" s="1"/>
  <c r="D16" i="47" a="1"/>
  <c r="D16" i="47" s="1"/>
  <c r="F15" i="47" a="1"/>
  <c r="F15" i="47" s="1"/>
  <c r="E15" i="47" a="1"/>
  <c r="E15" i="47" s="1"/>
  <c r="D15" i="47" a="1"/>
  <c r="D15" i="47" s="1"/>
  <c r="C18" i="47" a="1"/>
  <c r="C18" i="47" s="1"/>
  <c r="C20" i="47" a="1"/>
  <c r="C20" i="47" s="1"/>
  <c r="B20" i="47" a="1"/>
  <c r="B20" i="47" s="1"/>
  <c r="C19" i="47" a="1"/>
  <c r="C19" i="47" s="1"/>
  <c r="B19" i="47" a="1"/>
  <c r="B19" i="47" s="1"/>
  <c r="B18" i="47" a="1"/>
  <c r="B18" i="47" s="1"/>
  <c r="C17" i="47" a="1"/>
  <c r="C17" i="47" s="1"/>
  <c r="B17" i="47" a="1"/>
  <c r="B17" i="47" s="1"/>
  <c r="C16" i="47" a="1"/>
  <c r="C16" i="47" s="1"/>
  <c r="B16" i="47" a="1"/>
  <c r="B16" i="47" s="1"/>
  <c r="C15" i="47" a="1"/>
  <c r="C15" i="47" s="1"/>
  <c r="B15" i="47" a="1"/>
  <c r="B15" i="47" s="1"/>
  <c r="C13" i="47" a="1"/>
  <c r="C13" i="47" s="1"/>
  <c r="B13" i="47" a="1"/>
  <c r="B13" i="47" s="1"/>
  <c r="C12" i="47" a="1"/>
  <c r="C12" i="47" s="1"/>
  <c r="B12" i="47" a="1"/>
  <c r="B12" i="47" s="1"/>
  <c r="C11" i="47" a="1"/>
  <c r="C11" i="47" s="1"/>
  <c r="B11" i="47" a="1"/>
  <c r="B11" i="47" s="1"/>
  <c r="C10" i="47" a="1"/>
  <c r="C10" i="47" s="1"/>
  <c r="B10" i="47" a="1"/>
  <c r="B10" i="47" s="1"/>
  <c r="C9" i="47" a="1"/>
  <c r="C9" i="47" s="1"/>
  <c r="B9" i="47" a="1"/>
  <c r="B9" i="47" s="1"/>
  <c r="C7" i="47" a="1"/>
  <c r="C7" i="47" s="1"/>
  <c r="B7" i="47" a="1"/>
  <c r="B7" i="47" s="1"/>
  <c r="C6" i="47" a="1"/>
  <c r="C6" i="47" s="1"/>
  <c r="B6" i="47" a="1"/>
  <c r="B6" i="47" s="1"/>
  <c r="C5" i="47" a="1"/>
  <c r="C5" i="47" s="1"/>
  <c r="B5" i="47" a="1"/>
  <c r="B5" i="47" s="1"/>
  <c r="C4" i="47" a="1"/>
  <c r="C4" i="47" s="1"/>
  <c r="B4" i="47" a="1"/>
  <c r="B4" i="47" s="1"/>
  <c r="C3" i="47" a="1"/>
  <c r="C3" i="47" s="1"/>
  <c r="B3" i="47" a="1"/>
  <c r="B3" i="47" s="1"/>
  <c r="B2" i="47" a="1"/>
  <c r="B2" i="47" s="1"/>
  <c r="C16" i="48" a="1"/>
  <c r="C16" i="48" s="1"/>
  <c r="B16" i="48" a="1"/>
  <c r="B16" i="48" s="1"/>
  <c r="C15" i="48" a="1"/>
  <c r="C15" i="48" s="1"/>
  <c r="B15" i="48" a="1"/>
  <c r="B15" i="48" s="1"/>
  <c r="C14" i="48" a="1"/>
  <c r="C14" i="48" s="1"/>
  <c r="B14" i="48" a="1"/>
  <c r="B14" i="48" s="1"/>
  <c r="C13" i="48" a="1"/>
  <c r="C13" i="48" s="1"/>
  <c r="B13" i="48" a="1"/>
  <c r="B13" i="48" s="1"/>
  <c r="C12" i="48" a="1"/>
  <c r="C12" i="48" s="1"/>
  <c r="B12" i="48" a="1"/>
  <c r="B12" i="48" s="1"/>
  <c r="C11" i="48" a="1"/>
  <c r="C11" i="48" s="1"/>
  <c r="B11" i="48" a="1"/>
  <c r="B11" i="48" s="1"/>
  <c r="C10" i="48" a="1"/>
  <c r="C10" i="48" s="1"/>
  <c r="B10" i="48" a="1"/>
  <c r="B10" i="48" s="1"/>
  <c r="C9" i="48" a="1"/>
  <c r="C9" i="48" s="1"/>
  <c r="B9" i="48" a="1"/>
  <c r="B9" i="48" s="1"/>
  <c r="C8" i="48" a="1"/>
  <c r="C8" i="48" s="1"/>
  <c r="B8" i="48" a="1"/>
  <c r="B8" i="48" s="1"/>
  <c r="C7" i="48" a="1"/>
  <c r="C7" i="48" s="1"/>
  <c r="B7" i="48" a="1"/>
  <c r="B7" i="48" s="1"/>
  <c r="C6" i="48" a="1"/>
  <c r="C6" i="48" s="1"/>
  <c r="B6" i="48" a="1"/>
  <c r="B6" i="48" s="1"/>
  <c r="C5" i="48" a="1"/>
  <c r="C5" i="48" s="1"/>
  <c r="B5" i="48" a="1"/>
  <c r="B5" i="48" s="1"/>
  <c r="C4" i="48" a="1"/>
  <c r="C4" i="48" s="1"/>
  <c r="B4" i="48" a="1"/>
  <c r="B4" i="48" s="1"/>
  <c r="B2" i="48" a="1"/>
  <c r="B2" i="48" s="1"/>
  <c r="C13" i="36" a="1"/>
  <c r="C13" i="36" s="1"/>
  <c r="B13" i="36" a="1"/>
  <c r="B13" i="36" s="1"/>
  <c r="C12" i="36" a="1"/>
  <c r="C12" i="36" s="1"/>
  <c r="B12" i="36" a="1"/>
  <c r="B12" i="36" s="1"/>
  <c r="C11" i="36" a="1"/>
  <c r="C11" i="36" s="1"/>
  <c r="B11" i="36" a="1"/>
  <c r="B11" i="36" s="1"/>
  <c r="C10" i="36" a="1"/>
  <c r="C10" i="36" s="1"/>
  <c r="B10" i="36" a="1"/>
  <c r="B10" i="36" s="1"/>
  <c r="B9" i="36" a="1"/>
  <c r="B9" i="36" s="1"/>
  <c r="C8" i="36" a="1"/>
  <c r="C8" i="36" s="1"/>
  <c r="B8" i="36" a="1"/>
  <c r="B8" i="36" s="1"/>
  <c r="B7" i="36" a="1"/>
  <c r="B7" i="36" s="1"/>
  <c r="C6" i="36" a="1"/>
  <c r="C6" i="36" s="1"/>
  <c r="B6" i="36" a="1"/>
  <c r="B6" i="36" s="1"/>
  <c r="B5" i="36" a="1"/>
  <c r="B5" i="36" s="1"/>
  <c r="C4" i="36" a="1"/>
  <c r="C4" i="36" s="1"/>
  <c r="B4" i="36" a="1"/>
  <c r="B4" i="36" s="1"/>
  <c r="B2" i="36" a="1"/>
  <c r="B2" i="36" s="1"/>
  <c r="G9" i="46" a="1"/>
  <c r="G9" i="46" s="1"/>
  <c r="F9" i="46" a="1"/>
  <c r="F9" i="46" s="1"/>
  <c r="E9" i="46" a="1"/>
  <c r="E9" i="46" s="1"/>
  <c r="D9" i="46" a="1"/>
  <c r="D9" i="46" s="1"/>
  <c r="G6" i="46" a="1"/>
  <c r="G6" i="46" s="1"/>
  <c r="F6" i="46" a="1"/>
  <c r="F6" i="46" s="1"/>
  <c r="E6" i="46" a="1"/>
  <c r="E6" i="46" s="1"/>
  <c r="D6" i="46" a="1"/>
  <c r="D6" i="46" s="1"/>
  <c r="C26" i="46" a="1"/>
  <c r="C26" i="46" s="1"/>
  <c r="B26" i="46" a="1"/>
  <c r="B26" i="46" s="1"/>
  <c r="C25" i="46" a="1"/>
  <c r="C25" i="46" s="1"/>
  <c r="B25" i="46" a="1"/>
  <c r="B25" i="46" s="1"/>
  <c r="C24" i="46" a="1"/>
  <c r="C24" i="46" s="1"/>
  <c r="B24" i="46" a="1"/>
  <c r="B24" i="46" s="1"/>
  <c r="C23" i="46" a="1"/>
  <c r="C23" i="46" s="1"/>
  <c r="B23" i="46" a="1"/>
  <c r="B23" i="46" s="1"/>
  <c r="C22" i="46" a="1"/>
  <c r="C22" i="46" s="1"/>
  <c r="B22" i="46" a="1"/>
  <c r="B22" i="46" s="1"/>
  <c r="C20" i="46" a="1"/>
  <c r="C20" i="46" s="1"/>
  <c r="B20" i="46" a="1"/>
  <c r="B20" i="46" s="1"/>
  <c r="C19" i="46" a="1"/>
  <c r="C19" i="46" s="1"/>
  <c r="B19" i="46" a="1"/>
  <c r="B19" i="46" s="1"/>
  <c r="C18" i="46" a="1"/>
  <c r="C18" i="46" s="1"/>
  <c r="B18" i="46" a="1"/>
  <c r="B18" i="46" s="1"/>
  <c r="C17" i="46" a="1"/>
  <c r="C17" i="46" s="1"/>
  <c r="B17" i="46" a="1"/>
  <c r="B17" i="46" s="1"/>
  <c r="C16" i="46" a="1"/>
  <c r="C16" i="46" s="1"/>
  <c r="B16" i="46" a="1"/>
  <c r="B16" i="46" s="1"/>
  <c r="C15" i="46" a="1"/>
  <c r="C15" i="46" s="1"/>
  <c r="B15" i="46" a="1"/>
  <c r="B15" i="46" s="1"/>
  <c r="C14" i="46" a="1"/>
  <c r="C14" i="46" s="1"/>
  <c r="B14" i="46" a="1"/>
  <c r="B14" i="46" s="1"/>
  <c r="B13" i="46" a="1"/>
  <c r="B13" i="46" s="1"/>
  <c r="C12" i="46" a="1"/>
  <c r="C12" i="46" s="1"/>
  <c r="B12" i="46" a="1"/>
  <c r="B12" i="46" s="1"/>
  <c r="C10" i="46" a="1"/>
  <c r="C10" i="46" s="1"/>
  <c r="B10" i="46" a="1"/>
  <c r="B10" i="46" s="1"/>
  <c r="B9" i="46" a="1"/>
  <c r="B9" i="46" s="1"/>
  <c r="C8" i="46" a="1"/>
  <c r="C8" i="46" s="1"/>
  <c r="B8" i="46" a="1"/>
  <c r="B8" i="46" s="1"/>
  <c r="C7" i="46" a="1"/>
  <c r="C7" i="46" s="1"/>
  <c r="B7" i="46" a="1"/>
  <c r="B7" i="46" s="1"/>
  <c r="B6" i="46" a="1"/>
  <c r="B6" i="46" s="1"/>
  <c r="B5" i="46" a="1"/>
  <c r="B5" i="46" s="1"/>
  <c r="C4" i="46" a="1"/>
  <c r="C4" i="46" s="1"/>
  <c r="B4" i="46" a="1"/>
  <c r="B4" i="46" s="1"/>
  <c r="B2" i="46" a="1"/>
  <c r="B2" i="46" s="1"/>
  <c r="C8" i="64" a="1"/>
  <c r="C8" i="64" s="1"/>
  <c r="B8" i="64" a="1"/>
  <c r="B8" i="64" s="1"/>
  <c r="C7" i="64" a="1"/>
  <c r="C7" i="64" s="1"/>
  <c r="B7" i="64" a="1"/>
  <c r="B7" i="64" s="1"/>
  <c r="G5" i="64" a="1"/>
  <c r="G5" i="64" s="1"/>
  <c r="F5" i="64" a="1"/>
  <c r="F5" i="64" s="1"/>
  <c r="E5" i="64" a="1"/>
  <c r="E5" i="64" s="1"/>
  <c r="D5" i="64" a="1"/>
  <c r="D5" i="64" s="1"/>
  <c r="C5" i="64" a="1"/>
  <c r="C5" i="64" s="1"/>
  <c r="B5" i="64" a="1"/>
  <c r="B5" i="64" s="1"/>
  <c r="B3" i="64" a="1"/>
  <c r="B3" i="64" s="1"/>
  <c r="C48" i="63" a="1"/>
  <c r="C48" i="63" s="1"/>
  <c r="B48" i="63" a="1"/>
  <c r="B48" i="63" s="1"/>
  <c r="C47" i="63" a="1"/>
  <c r="C47" i="63" s="1"/>
  <c r="B47" i="63" a="1"/>
  <c r="B47" i="63" s="1"/>
  <c r="C46" i="63" a="1"/>
  <c r="C46" i="63" s="1"/>
  <c r="B46" i="63" a="1"/>
  <c r="B46" i="63" s="1"/>
  <c r="C45" i="63" a="1"/>
  <c r="C45" i="63" s="1"/>
  <c r="B45" i="63" a="1"/>
  <c r="B45" i="63" s="1"/>
  <c r="C44" i="63" a="1"/>
  <c r="C44" i="63" s="1"/>
  <c r="B44" i="63" a="1"/>
  <c r="B44" i="63" s="1"/>
  <c r="C43" i="63" a="1"/>
  <c r="C43" i="63" s="1"/>
  <c r="B43" i="63" a="1"/>
  <c r="B43" i="63" s="1"/>
  <c r="C42" i="63" a="1"/>
  <c r="C42" i="63" s="1"/>
  <c r="B42" i="63" a="1"/>
  <c r="B42" i="63" s="1"/>
  <c r="G40" i="63" a="1"/>
  <c r="G40" i="63" s="1"/>
  <c r="F40" i="63" a="1"/>
  <c r="F40" i="63" s="1"/>
  <c r="E40" i="63" a="1"/>
  <c r="E40" i="63" s="1"/>
  <c r="D40" i="63" a="1"/>
  <c r="D40" i="63" s="1"/>
  <c r="C40" i="63" a="1"/>
  <c r="C40" i="63" s="1"/>
  <c r="B40" i="63" a="1"/>
  <c r="B40" i="63" s="1"/>
  <c r="C38" i="63" a="1"/>
  <c r="C38" i="63" s="1"/>
  <c r="B38" i="63" a="1"/>
  <c r="B38" i="63" s="1"/>
  <c r="C37" i="63" a="1"/>
  <c r="C37" i="63" s="1"/>
  <c r="B37" i="63" a="1"/>
  <c r="B37" i="63" s="1"/>
  <c r="C36" i="63" a="1"/>
  <c r="C36" i="63" s="1"/>
  <c r="B36" i="63" a="1"/>
  <c r="B36" i="63" s="1"/>
  <c r="C35" i="63" a="1"/>
  <c r="C35" i="63" s="1"/>
  <c r="B35" i="63" a="1"/>
  <c r="B35" i="63" s="1"/>
  <c r="C33" i="63" a="1"/>
  <c r="C33" i="63" s="1"/>
  <c r="B33" i="63" a="1"/>
  <c r="B33" i="63" s="1"/>
  <c r="C32" i="63" a="1"/>
  <c r="C32" i="63" s="1"/>
  <c r="B32" i="63" a="1"/>
  <c r="B32" i="63" s="1"/>
  <c r="C31" i="63" a="1"/>
  <c r="C31" i="63" s="1"/>
  <c r="B31" i="63" a="1"/>
  <c r="B31" i="63" s="1"/>
  <c r="C30" i="63" a="1"/>
  <c r="C30" i="63" s="1"/>
  <c r="B30" i="63" a="1"/>
  <c r="B30" i="63" s="1"/>
  <c r="C28" i="63" a="1"/>
  <c r="C28" i="63" s="1"/>
  <c r="B28" i="63" a="1"/>
  <c r="B28" i="63" s="1"/>
  <c r="C27" i="63" a="1"/>
  <c r="C27" i="63" s="1"/>
  <c r="B27" i="63" a="1"/>
  <c r="B27" i="63" s="1"/>
  <c r="C26" i="63" a="1"/>
  <c r="C26" i="63" s="1"/>
  <c r="B26" i="63" a="1"/>
  <c r="B26" i="63" s="1"/>
  <c r="G24" i="63" a="1"/>
  <c r="G24" i="63" s="1"/>
  <c r="F24" i="63" a="1"/>
  <c r="F24" i="63" s="1"/>
  <c r="E24" i="63" a="1"/>
  <c r="E24" i="63" s="1"/>
  <c r="D24" i="63" a="1"/>
  <c r="D24" i="63" s="1"/>
  <c r="C24" i="63" a="1"/>
  <c r="C24" i="63" s="1"/>
  <c r="B24" i="63" a="1"/>
  <c r="B24" i="63" s="1"/>
  <c r="C23" i="63" a="1"/>
  <c r="C23" i="63" s="1"/>
  <c r="B23" i="63" a="1"/>
  <c r="B23" i="63" s="1"/>
  <c r="C22" i="63" a="1"/>
  <c r="C22" i="63" s="1"/>
  <c r="B22" i="63" a="1"/>
  <c r="B22" i="63" s="1"/>
  <c r="C21" i="63" a="1"/>
  <c r="C21" i="63" s="1"/>
  <c r="B21" i="63" a="1"/>
  <c r="B21" i="63" s="1"/>
  <c r="C20" i="63" a="1"/>
  <c r="C20" i="63" s="1"/>
  <c r="B20" i="63" a="1"/>
  <c r="B20" i="63" s="1"/>
  <c r="C19" i="63" a="1"/>
  <c r="C19" i="63" s="1"/>
  <c r="B19" i="63" a="1"/>
  <c r="B19" i="63" s="1"/>
  <c r="C18" i="63" a="1"/>
  <c r="C18" i="63" s="1"/>
  <c r="B18" i="63" a="1"/>
  <c r="B18" i="63" s="1"/>
  <c r="C17" i="63" a="1"/>
  <c r="C17" i="63" s="1"/>
  <c r="B17" i="63" a="1"/>
  <c r="B17" i="63" s="1"/>
  <c r="C16" i="63" a="1"/>
  <c r="C16" i="63" s="1"/>
  <c r="B16" i="63" a="1"/>
  <c r="B16" i="63" s="1"/>
  <c r="C15" i="63" a="1"/>
  <c r="C15" i="63" s="1"/>
  <c r="B15" i="63" a="1"/>
  <c r="B15" i="63" s="1"/>
  <c r="C14" i="63" a="1"/>
  <c r="C14" i="63" s="1"/>
  <c r="B14" i="63" a="1"/>
  <c r="B14" i="63" s="1"/>
  <c r="C12" i="63" a="1"/>
  <c r="C12" i="63" s="1"/>
  <c r="B12" i="63" a="1"/>
  <c r="B12" i="63" s="1"/>
  <c r="C11" i="63" a="1"/>
  <c r="C11" i="63" s="1"/>
  <c r="B11" i="63" a="1"/>
  <c r="B11" i="63" s="1"/>
  <c r="C10" i="63" a="1"/>
  <c r="C10" i="63" s="1"/>
  <c r="B10" i="63" a="1"/>
  <c r="B10" i="63" s="1"/>
  <c r="C9" i="63" a="1"/>
  <c r="C9" i="63" s="1"/>
  <c r="B9" i="63" a="1"/>
  <c r="B9" i="63" s="1"/>
  <c r="C8" i="63" a="1"/>
  <c r="C8" i="63" s="1"/>
  <c r="B8" i="63" a="1"/>
  <c r="B8" i="63" s="1"/>
  <c r="C7" i="63" a="1"/>
  <c r="C7" i="63" s="1"/>
  <c r="B7" i="63" a="1"/>
  <c r="B7" i="63" s="1"/>
  <c r="H5" i="63" a="1"/>
  <c r="H5" i="63" s="1"/>
  <c r="G5" i="63" a="1"/>
  <c r="G5" i="63" s="1"/>
  <c r="F5" i="63" a="1"/>
  <c r="F5" i="63" s="1"/>
  <c r="E5" i="63" a="1"/>
  <c r="E5" i="63" s="1"/>
  <c r="D5" i="63" a="1"/>
  <c r="D5" i="63" s="1"/>
  <c r="C5" i="63" a="1"/>
  <c r="C5" i="63" s="1"/>
  <c r="B5" i="63" a="1"/>
  <c r="B5" i="63" s="1"/>
  <c r="B3" i="63" a="1"/>
  <c r="B3" i="63" s="1"/>
  <c r="C26" i="62" a="1"/>
  <c r="C26" i="62" s="1"/>
  <c r="B26" i="62" a="1"/>
  <c r="B26" i="62" s="1"/>
  <c r="C25" i="62" a="1"/>
  <c r="C25" i="62" s="1"/>
  <c r="B25" i="62" a="1"/>
  <c r="B25" i="62" s="1"/>
  <c r="B24" i="62" a="1"/>
  <c r="B24" i="62" s="1"/>
  <c r="C23" i="62" a="1"/>
  <c r="C23" i="62" s="1"/>
  <c r="B23" i="62" a="1"/>
  <c r="B23" i="62" s="1"/>
  <c r="C22" i="62" a="1"/>
  <c r="C22" i="62" s="1"/>
  <c r="B22" i="62" a="1"/>
  <c r="B22" i="62" s="1"/>
  <c r="B21" i="62" a="1"/>
  <c r="B21" i="62" s="1"/>
  <c r="C20" i="62" a="1"/>
  <c r="C20" i="62" s="1"/>
  <c r="B20" i="62" a="1"/>
  <c r="B20" i="62" s="1"/>
  <c r="C19" i="62" a="1"/>
  <c r="C19" i="62" s="1"/>
  <c r="B19" i="62" a="1"/>
  <c r="B19" i="62" s="1"/>
  <c r="C17" i="62" a="1"/>
  <c r="C17" i="62" s="1"/>
  <c r="B17" i="62" a="1"/>
  <c r="B17" i="62" s="1"/>
  <c r="C16" i="62" a="1"/>
  <c r="C16" i="62" s="1"/>
  <c r="B16" i="62" a="1"/>
  <c r="B16" i="62" s="1"/>
  <c r="B15" i="62" a="1"/>
  <c r="B15" i="62" s="1"/>
  <c r="C14" i="62" a="1"/>
  <c r="C14" i="62" s="1"/>
  <c r="B14" i="62" a="1"/>
  <c r="B14" i="62" s="1"/>
  <c r="C13" i="62" a="1"/>
  <c r="C13" i="62" s="1"/>
  <c r="B13" i="62" a="1"/>
  <c r="B13" i="62" s="1"/>
  <c r="B12" i="62" a="1"/>
  <c r="B12" i="62" s="1"/>
  <c r="C11" i="62" a="1"/>
  <c r="C11" i="62" s="1"/>
  <c r="B11" i="62" a="1"/>
  <c r="B11" i="62" s="1"/>
  <c r="C10" i="62" a="1"/>
  <c r="C10" i="62" s="1"/>
  <c r="B10" i="62" a="1"/>
  <c r="B10" i="62" s="1"/>
  <c r="C9" i="62" a="1"/>
  <c r="C9" i="62" s="1"/>
  <c r="B9" i="62" a="1"/>
  <c r="B9" i="62" s="1"/>
  <c r="C8" i="62" a="1"/>
  <c r="C8" i="62" s="1"/>
  <c r="B8" i="62" a="1"/>
  <c r="B8" i="62" s="1"/>
  <c r="C7" i="62" a="1"/>
  <c r="C7" i="62" s="1"/>
  <c r="B7" i="62" a="1"/>
  <c r="B7" i="62" s="1"/>
  <c r="G5" i="62" a="1"/>
  <c r="G5" i="62" s="1"/>
  <c r="F5" i="62" a="1"/>
  <c r="F5" i="62" s="1"/>
  <c r="E5" i="62" a="1"/>
  <c r="E5" i="62" s="1"/>
  <c r="D5" i="62" a="1"/>
  <c r="D5" i="62" s="1"/>
  <c r="C5" i="62" a="1"/>
  <c r="C5" i="62" s="1"/>
  <c r="B5" i="62" a="1"/>
  <c r="B5" i="62" s="1"/>
  <c r="B3" i="62" a="1"/>
  <c r="B3" i="62" s="1"/>
  <c r="C98" i="52" a="1"/>
  <c r="C98" i="52" s="1"/>
  <c r="B98" i="52" a="1"/>
  <c r="B98" i="52" s="1"/>
  <c r="C97" i="52" a="1"/>
  <c r="C97" i="52" s="1"/>
  <c r="B97" i="52" a="1"/>
  <c r="B97" i="52" s="1"/>
  <c r="C96" i="52" a="1"/>
  <c r="C96" i="52" s="1"/>
  <c r="B96" i="52" a="1"/>
  <c r="B96" i="52" s="1"/>
  <c r="C95" i="52" a="1"/>
  <c r="C95" i="52" s="1"/>
  <c r="B95" i="52" a="1"/>
  <c r="B95" i="52" s="1"/>
  <c r="C94" i="52" a="1"/>
  <c r="C94" i="52" s="1"/>
  <c r="B94" i="52" a="1"/>
  <c r="B94" i="52" s="1"/>
  <c r="C93" i="52" a="1"/>
  <c r="C93" i="52" s="1"/>
  <c r="B93" i="52" a="1"/>
  <c r="B93" i="52" s="1"/>
  <c r="C92" i="52" a="1"/>
  <c r="C92" i="52" s="1"/>
  <c r="B92" i="52" a="1"/>
  <c r="B92" i="52" s="1"/>
  <c r="C91" i="52" a="1"/>
  <c r="C91" i="52" s="1"/>
  <c r="B91" i="52" a="1"/>
  <c r="B91" i="52" s="1"/>
  <c r="C90" i="52" a="1"/>
  <c r="C90" i="52" s="1"/>
  <c r="B90" i="52" a="1"/>
  <c r="B90" i="52" s="1"/>
  <c r="C89" i="52" a="1"/>
  <c r="C89" i="52" s="1"/>
  <c r="B89" i="52" a="1"/>
  <c r="B89" i="52" s="1"/>
  <c r="C88" i="52" a="1"/>
  <c r="C88" i="52" s="1"/>
  <c r="B88" i="52" a="1"/>
  <c r="B88" i="52" s="1"/>
  <c r="C87" i="52" a="1"/>
  <c r="C87" i="52" s="1"/>
  <c r="B87" i="52" a="1"/>
  <c r="B87" i="52" s="1"/>
  <c r="C86" i="52" a="1"/>
  <c r="C86" i="52" s="1"/>
  <c r="B86" i="52" a="1"/>
  <c r="B86" i="52" s="1"/>
  <c r="C85" i="52" a="1"/>
  <c r="C85" i="52" s="1"/>
  <c r="B85" i="52" a="1"/>
  <c r="B85" i="52" s="1"/>
  <c r="C84" i="52" a="1"/>
  <c r="C84" i="52" s="1"/>
  <c r="B84" i="52" a="1"/>
  <c r="B84" i="52" s="1"/>
  <c r="C83" i="52" a="1"/>
  <c r="C83" i="52" s="1"/>
  <c r="B83" i="52" a="1"/>
  <c r="B83" i="52" s="1"/>
  <c r="C82" i="52" a="1"/>
  <c r="C82" i="52" s="1"/>
  <c r="B82" i="52" a="1"/>
  <c r="B82" i="52" s="1"/>
  <c r="C81" i="52" a="1"/>
  <c r="C81" i="52" s="1"/>
  <c r="B81" i="52" a="1"/>
  <c r="B81" i="52" s="1"/>
  <c r="C80" i="52" a="1"/>
  <c r="C80" i="52" s="1"/>
  <c r="B80" i="52" a="1"/>
  <c r="B80" i="52" s="1"/>
  <c r="C79" i="52" a="1"/>
  <c r="C79" i="52" s="1"/>
  <c r="B79" i="52" a="1"/>
  <c r="B79" i="52" s="1"/>
  <c r="C78" i="52" a="1"/>
  <c r="C78" i="52" s="1"/>
  <c r="B78" i="52" a="1"/>
  <c r="B78" i="52" s="1"/>
  <c r="C77" i="52" a="1"/>
  <c r="C77" i="52" s="1"/>
  <c r="B77" i="52" a="1"/>
  <c r="B77" i="52" s="1"/>
  <c r="C76" i="52" a="1"/>
  <c r="C76" i="52" s="1"/>
  <c r="B76" i="52" a="1"/>
  <c r="B76" i="52" s="1"/>
  <c r="C75" i="52" a="1"/>
  <c r="C75" i="52" s="1"/>
  <c r="B75" i="52" a="1"/>
  <c r="B75" i="52" s="1"/>
  <c r="C73" i="52" a="1"/>
  <c r="C73" i="52" s="1"/>
  <c r="B73" i="52" a="1"/>
  <c r="B73" i="52" s="1"/>
  <c r="C72" i="52" a="1"/>
  <c r="C72" i="52" s="1"/>
  <c r="B72" i="52" a="1"/>
  <c r="B72" i="52" s="1"/>
  <c r="C71" i="52" a="1"/>
  <c r="C71" i="52" s="1"/>
  <c r="B71" i="52" a="1"/>
  <c r="B71" i="52" s="1"/>
  <c r="C70" i="52" a="1"/>
  <c r="C70" i="52" s="1"/>
  <c r="B70" i="52" a="1"/>
  <c r="B70" i="52" s="1"/>
  <c r="C69" i="52" a="1"/>
  <c r="C69" i="52" s="1"/>
  <c r="B69" i="52" a="1"/>
  <c r="B69" i="52" s="1"/>
  <c r="C68" i="52" a="1"/>
  <c r="C68" i="52" s="1"/>
  <c r="B68" i="52" a="1"/>
  <c r="B68" i="52" s="1"/>
  <c r="B67" i="52" a="1"/>
  <c r="B67" i="52" s="1"/>
  <c r="C66" i="52" a="1"/>
  <c r="C66" i="52" s="1"/>
  <c r="B66" i="52" a="1"/>
  <c r="B66" i="52" s="1"/>
  <c r="C65" i="52" a="1"/>
  <c r="C65" i="52" s="1"/>
  <c r="B65" i="52" a="1"/>
  <c r="B65" i="52" s="1"/>
  <c r="C64" i="52" a="1"/>
  <c r="C64" i="52" s="1"/>
  <c r="B64" i="52" a="1"/>
  <c r="B64" i="52" s="1"/>
  <c r="C63" i="52" a="1"/>
  <c r="C63" i="52" s="1"/>
  <c r="B63" i="52" a="1"/>
  <c r="B63" i="52" s="1"/>
  <c r="B62" i="52" a="1"/>
  <c r="B62" i="52" s="1"/>
  <c r="C61" i="52" a="1"/>
  <c r="C61" i="52" s="1"/>
  <c r="B61" i="52" a="1"/>
  <c r="B61" i="52" s="1"/>
  <c r="C60" i="52" a="1"/>
  <c r="C60" i="52" s="1"/>
  <c r="B60" i="52" a="1"/>
  <c r="B60" i="52" s="1"/>
  <c r="C58" i="52" a="1"/>
  <c r="C58" i="52" s="1"/>
  <c r="B58" i="52" a="1"/>
  <c r="B58" i="52" s="1"/>
  <c r="C57" i="52" a="1"/>
  <c r="C57" i="52" s="1"/>
  <c r="B57" i="52" a="1"/>
  <c r="B57" i="52" s="1"/>
  <c r="C56" i="52" a="1"/>
  <c r="C56" i="52" s="1"/>
  <c r="B56" i="52" a="1"/>
  <c r="B56" i="52" s="1"/>
  <c r="C55" i="52" a="1"/>
  <c r="C55" i="52" s="1"/>
  <c r="B55" i="52" a="1"/>
  <c r="B55" i="52" s="1"/>
  <c r="C54" i="52" a="1"/>
  <c r="C54" i="52" s="1"/>
  <c r="B54" i="52" a="1"/>
  <c r="B54" i="52" s="1"/>
  <c r="C53" i="52" a="1"/>
  <c r="C53" i="52" s="1"/>
  <c r="B53" i="52" a="1"/>
  <c r="B53" i="52" s="1"/>
  <c r="C52" i="52" a="1"/>
  <c r="C52" i="52" s="1"/>
  <c r="B52" i="52" a="1"/>
  <c r="B52" i="52" s="1"/>
  <c r="C51" i="52" a="1"/>
  <c r="C51" i="52" s="1"/>
  <c r="B51" i="52" a="1"/>
  <c r="B51" i="52" s="1"/>
  <c r="C50" i="52" a="1"/>
  <c r="C50" i="52" s="1"/>
  <c r="B50" i="52" a="1"/>
  <c r="B50" i="52" s="1"/>
  <c r="C49" i="52" a="1"/>
  <c r="C49" i="52" s="1"/>
  <c r="B49" i="52" a="1"/>
  <c r="B49" i="52" s="1"/>
  <c r="C48" i="52" a="1"/>
  <c r="C48" i="52" s="1"/>
  <c r="B48" i="52" a="1"/>
  <c r="B48" i="52" s="1"/>
  <c r="C46" i="52" a="1"/>
  <c r="C46" i="52" s="1"/>
  <c r="B46" i="52" a="1"/>
  <c r="B46" i="52" s="1"/>
  <c r="C45" i="52" a="1"/>
  <c r="C45" i="52" s="1"/>
  <c r="B45" i="52" a="1"/>
  <c r="B45" i="52" s="1"/>
  <c r="C44" i="52" a="1"/>
  <c r="C44" i="52" s="1"/>
  <c r="B44" i="52" a="1"/>
  <c r="B44" i="52" s="1"/>
  <c r="C43" i="52" a="1"/>
  <c r="C43" i="52" s="1"/>
  <c r="B43" i="52" a="1"/>
  <c r="B43" i="52" s="1"/>
  <c r="C42" i="52" a="1"/>
  <c r="C42" i="52" s="1"/>
  <c r="B42" i="52" a="1"/>
  <c r="B42" i="52" s="1"/>
  <c r="C41" i="52" a="1"/>
  <c r="C41" i="52" s="1"/>
  <c r="B41" i="52" a="1"/>
  <c r="B41" i="52" s="1"/>
  <c r="C40" i="52" a="1"/>
  <c r="C40" i="52" s="1"/>
  <c r="B40" i="52" a="1"/>
  <c r="B40" i="52" s="1"/>
  <c r="C39" i="52" a="1"/>
  <c r="C39" i="52" s="1"/>
  <c r="B39" i="52" a="1"/>
  <c r="B39" i="52" s="1"/>
  <c r="C38" i="52" a="1"/>
  <c r="C38" i="52" s="1"/>
  <c r="B38" i="52" a="1"/>
  <c r="B38" i="52" s="1"/>
  <c r="C37" i="52" a="1"/>
  <c r="C37" i="52" s="1"/>
  <c r="B37" i="52" a="1"/>
  <c r="B37" i="52" s="1"/>
  <c r="C36" i="52" a="1"/>
  <c r="C36" i="52" s="1"/>
  <c r="B36" i="52" a="1"/>
  <c r="B36" i="52" s="1"/>
  <c r="C34" i="52" a="1"/>
  <c r="C34" i="52" s="1"/>
  <c r="B34" i="52" a="1"/>
  <c r="B34" i="52" s="1"/>
  <c r="C33" i="52" a="1"/>
  <c r="C33" i="52" s="1"/>
  <c r="B33" i="52" a="1"/>
  <c r="B33" i="52" s="1"/>
  <c r="C32" i="52" a="1"/>
  <c r="C32" i="52" s="1"/>
  <c r="B32" i="52" a="1"/>
  <c r="B32" i="52" s="1"/>
  <c r="C31" i="52" a="1"/>
  <c r="C31" i="52" s="1"/>
  <c r="B31" i="52" a="1"/>
  <c r="B31" i="52" s="1"/>
  <c r="C30" i="52" a="1"/>
  <c r="C30" i="52" s="1"/>
  <c r="B30" i="52" a="1"/>
  <c r="B30" i="52" s="1"/>
  <c r="C29" i="52" a="1"/>
  <c r="C29" i="52" s="1"/>
  <c r="B29" i="52" a="1"/>
  <c r="B29" i="52" s="1"/>
  <c r="C28" i="52" a="1"/>
  <c r="C28" i="52" s="1"/>
  <c r="B28" i="52" a="1"/>
  <c r="B28" i="52" s="1"/>
  <c r="C27" i="52" a="1"/>
  <c r="C27" i="52" s="1"/>
  <c r="B27" i="52" a="1"/>
  <c r="B27" i="52" s="1"/>
  <c r="C26" i="52" a="1"/>
  <c r="C26" i="52" s="1"/>
  <c r="B26" i="52" a="1"/>
  <c r="B26" i="52" s="1"/>
  <c r="C25" i="52" a="1"/>
  <c r="C25" i="52" s="1"/>
  <c r="B25" i="52" a="1"/>
  <c r="B25" i="52" s="1"/>
  <c r="C24" i="52" a="1"/>
  <c r="C24" i="52" s="1"/>
  <c r="B24" i="52" a="1"/>
  <c r="B24" i="52" s="1"/>
  <c r="C23" i="52" a="1"/>
  <c r="C23" i="52" s="1"/>
  <c r="B23" i="52" a="1"/>
  <c r="B23" i="52" s="1"/>
  <c r="C22" i="52" a="1"/>
  <c r="C22" i="52" s="1"/>
  <c r="B22" i="52" a="1"/>
  <c r="B22" i="52" s="1"/>
  <c r="C21" i="52" a="1"/>
  <c r="C21" i="52" s="1"/>
  <c r="B21" i="52" a="1"/>
  <c r="B21" i="52" s="1"/>
  <c r="C20" i="52" a="1"/>
  <c r="C20" i="52" s="1"/>
  <c r="B20" i="52" a="1"/>
  <c r="B20" i="52" s="1"/>
  <c r="C19" i="52" a="1"/>
  <c r="C19" i="52" s="1"/>
  <c r="B19" i="52" a="1"/>
  <c r="B19" i="52" s="1"/>
  <c r="C18" i="52" a="1"/>
  <c r="C18" i="52" s="1"/>
  <c r="B18" i="52" a="1"/>
  <c r="B18" i="52" s="1"/>
  <c r="C17" i="52" a="1"/>
  <c r="C17" i="52" s="1"/>
  <c r="B17" i="52" a="1"/>
  <c r="B17" i="52" s="1"/>
  <c r="B16" i="52" a="1"/>
  <c r="B16" i="52" s="1"/>
  <c r="C15" i="52" a="1"/>
  <c r="C15" i="52" s="1"/>
  <c r="B15" i="52" a="1"/>
  <c r="B15" i="52" s="1"/>
  <c r="C14" i="52" a="1"/>
  <c r="C14" i="52" s="1"/>
  <c r="B14" i="52" a="1"/>
  <c r="B14" i="52" s="1"/>
  <c r="C12" i="52" a="1"/>
  <c r="C12" i="52" s="1"/>
  <c r="B12" i="52" a="1"/>
  <c r="B12" i="52" s="1"/>
  <c r="C11" i="52" a="1"/>
  <c r="C11" i="52" s="1"/>
  <c r="B11" i="52" a="1"/>
  <c r="B11" i="52" s="1"/>
  <c r="C10" i="52" a="1"/>
  <c r="C10" i="52" s="1"/>
  <c r="B10" i="52" a="1"/>
  <c r="B10" i="52" s="1"/>
  <c r="C9" i="52" a="1"/>
  <c r="C9" i="52" s="1"/>
  <c r="B9" i="52" a="1"/>
  <c r="B9" i="52" s="1"/>
  <c r="C8" i="52" a="1"/>
  <c r="C8" i="52" s="1"/>
  <c r="B8" i="52" a="1"/>
  <c r="B8" i="52" s="1"/>
  <c r="C7" i="52" a="1"/>
  <c r="C7" i="52" s="1"/>
  <c r="B7" i="52" a="1"/>
  <c r="B7" i="52" s="1"/>
  <c r="G5" i="52" a="1"/>
  <c r="G5" i="52" s="1"/>
  <c r="F5" i="52" a="1"/>
  <c r="F5" i="52" s="1"/>
  <c r="E5" i="52" a="1"/>
  <c r="E5" i="52" s="1"/>
  <c r="D5" i="52" a="1"/>
  <c r="D5" i="52" s="1"/>
  <c r="C5" i="52" a="1"/>
  <c r="C5" i="52" s="1"/>
  <c r="B5" i="52" a="1"/>
  <c r="B5" i="52" s="1"/>
  <c r="B3" i="52" a="1"/>
  <c r="B3" i="52" s="1"/>
  <c r="C151" i="54" a="1"/>
  <c r="C151" i="54" s="1"/>
  <c r="B151" i="54" a="1"/>
  <c r="B151" i="54" s="1"/>
  <c r="C150" i="54" a="1"/>
  <c r="C150" i="54" s="1"/>
  <c r="B150" i="54" a="1"/>
  <c r="B150" i="54" s="1"/>
  <c r="C149" i="54" a="1"/>
  <c r="C149" i="54" s="1"/>
  <c r="B149" i="54" a="1"/>
  <c r="B149" i="54" s="1"/>
  <c r="C147" i="54" a="1"/>
  <c r="C147" i="54" s="1"/>
  <c r="B147" i="54" a="1"/>
  <c r="B147" i="54" s="1"/>
  <c r="C146" i="54" a="1"/>
  <c r="C146" i="54" s="1"/>
  <c r="B146" i="54" a="1"/>
  <c r="B146" i="54" s="1"/>
  <c r="C145" i="54" a="1"/>
  <c r="C145" i="54" s="1"/>
  <c r="B145" i="54" a="1"/>
  <c r="B145" i="54" s="1"/>
  <c r="C144" i="54" a="1"/>
  <c r="C144" i="54" s="1"/>
  <c r="B144" i="54" a="1"/>
  <c r="B144" i="54" s="1"/>
  <c r="C143" i="54" a="1"/>
  <c r="C143" i="54" s="1"/>
  <c r="B143" i="54" a="1"/>
  <c r="B143" i="54" s="1"/>
  <c r="C142" i="54" a="1"/>
  <c r="C142" i="54" s="1"/>
  <c r="B142" i="54" a="1"/>
  <c r="B142" i="54" s="1"/>
  <c r="C141" i="54" a="1"/>
  <c r="C141" i="54" s="1"/>
  <c r="B141" i="54" a="1"/>
  <c r="B141" i="54" s="1"/>
  <c r="C140" i="54" a="1"/>
  <c r="C140" i="54" s="1"/>
  <c r="B140" i="54" a="1"/>
  <c r="B140" i="54" s="1"/>
  <c r="C139" i="54" a="1"/>
  <c r="C139" i="54" s="1"/>
  <c r="B139" i="54" a="1"/>
  <c r="B139" i="54" s="1"/>
  <c r="C138" i="54" a="1"/>
  <c r="C138" i="54" s="1"/>
  <c r="B138" i="54" a="1"/>
  <c r="B138" i="54" s="1"/>
  <c r="C136" i="54" a="1"/>
  <c r="C136" i="54" s="1"/>
  <c r="B136" i="54" a="1"/>
  <c r="B136" i="54" s="1"/>
  <c r="C135" i="54" a="1"/>
  <c r="C135" i="54" s="1"/>
  <c r="B135" i="54" a="1"/>
  <c r="B135" i="54" s="1"/>
  <c r="C134" i="54" a="1"/>
  <c r="C134" i="54" s="1"/>
  <c r="B134" i="54" a="1"/>
  <c r="B134" i="54" s="1"/>
  <c r="C133" i="54" a="1"/>
  <c r="C133" i="54" s="1"/>
  <c r="B133" i="54" a="1"/>
  <c r="B133" i="54" s="1"/>
  <c r="C132" i="54" a="1"/>
  <c r="C132" i="54" s="1"/>
  <c r="B132" i="54" a="1"/>
  <c r="B132" i="54" s="1"/>
  <c r="C131" i="54" a="1"/>
  <c r="C131" i="54" s="1"/>
  <c r="B131" i="54" a="1"/>
  <c r="B131" i="54" s="1"/>
  <c r="C130" i="54" a="1"/>
  <c r="C130" i="54" s="1"/>
  <c r="B130" i="54" a="1"/>
  <c r="B130" i="54" s="1"/>
  <c r="C129" i="54" a="1"/>
  <c r="C129" i="54" s="1"/>
  <c r="B129" i="54" a="1"/>
  <c r="B129" i="54" s="1"/>
  <c r="C128" i="54" a="1"/>
  <c r="C128" i="54" s="1"/>
  <c r="B128" i="54" a="1"/>
  <c r="B128" i="54" s="1"/>
  <c r="C127" i="54" a="1"/>
  <c r="C127" i="54" s="1"/>
  <c r="B127" i="54" a="1"/>
  <c r="B127" i="54" s="1"/>
  <c r="C126" i="54" a="1"/>
  <c r="C126" i="54" s="1"/>
  <c r="B126" i="54" a="1"/>
  <c r="B126" i="54" s="1"/>
  <c r="C125" i="54" a="1"/>
  <c r="C125" i="54" s="1"/>
  <c r="B125" i="54" a="1"/>
  <c r="B125" i="54" s="1"/>
  <c r="C124" i="54" a="1"/>
  <c r="C124" i="54" s="1"/>
  <c r="B124" i="54" a="1"/>
  <c r="B124" i="54" s="1"/>
  <c r="C123" i="54" a="1"/>
  <c r="C123" i="54" s="1"/>
  <c r="B123" i="54" a="1"/>
  <c r="B123" i="54" s="1"/>
  <c r="C122" i="54" a="1"/>
  <c r="C122" i="54" s="1"/>
  <c r="B122" i="54" a="1"/>
  <c r="B122" i="54" s="1"/>
  <c r="C121" i="54" a="1"/>
  <c r="C121" i="54" s="1"/>
  <c r="B121" i="54" a="1"/>
  <c r="B121" i="54" s="1"/>
  <c r="C120" i="54" a="1"/>
  <c r="C120" i="54" s="1"/>
  <c r="B120" i="54" a="1"/>
  <c r="B120" i="54" s="1"/>
  <c r="C119" i="54" a="1"/>
  <c r="C119" i="54" s="1"/>
  <c r="B119" i="54" a="1"/>
  <c r="B119" i="54" s="1"/>
  <c r="C118" i="54" a="1"/>
  <c r="C118" i="54" s="1"/>
  <c r="B118" i="54" a="1"/>
  <c r="B118" i="54" s="1"/>
  <c r="C117" i="54" a="1"/>
  <c r="C117" i="54" s="1"/>
  <c r="B117" i="54" a="1"/>
  <c r="B117" i="54" s="1"/>
  <c r="C116" i="54" a="1"/>
  <c r="C116" i="54" s="1"/>
  <c r="B116" i="54" a="1"/>
  <c r="B116" i="54" s="1"/>
  <c r="C115" i="54" a="1"/>
  <c r="C115" i="54" s="1"/>
  <c r="B115" i="54" a="1"/>
  <c r="B115" i="54" s="1"/>
  <c r="C114" i="54" a="1"/>
  <c r="C114" i="54" s="1"/>
  <c r="B114" i="54" a="1"/>
  <c r="B114" i="54" s="1"/>
  <c r="B113" i="54" a="1"/>
  <c r="B113" i="54" s="1"/>
  <c r="C112" i="54" a="1"/>
  <c r="C112" i="54" s="1"/>
  <c r="B112" i="54" a="1"/>
  <c r="B112" i="54" s="1"/>
  <c r="C110" i="54" a="1"/>
  <c r="C110" i="54" s="1"/>
  <c r="B110" i="54" a="1"/>
  <c r="B110" i="54" s="1"/>
  <c r="C109" i="54" a="1"/>
  <c r="C109" i="54" s="1"/>
  <c r="B109" i="54" a="1"/>
  <c r="B109" i="54" s="1"/>
  <c r="C107" i="54" a="1"/>
  <c r="C107" i="54" s="1"/>
  <c r="B107" i="54" a="1"/>
  <c r="B107" i="54" s="1"/>
  <c r="C106" i="54" a="1"/>
  <c r="C106" i="54" s="1"/>
  <c r="B106" i="54" a="1"/>
  <c r="B106" i="54" s="1"/>
  <c r="C105" i="54" a="1"/>
  <c r="C105" i="54" s="1"/>
  <c r="B105" i="54" a="1"/>
  <c r="B105" i="54" s="1"/>
  <c r="B104" i="54" a="1"/>
  <c r="B104" i="54" s="1"/>
  <c r="C103" i="54" a="1"/>
  <c r="C103" i="54" s="1"/>
  <c r="B103" i="54" a="1"/>
  <c r="B103" i="54" s="1"/>
  <c r="C102" i="54" a="1"/>
  <c r="C102" i="54" s="1"/>
  <c r="B102" i="54" a="1"/>
  <c r="B102" i="54" s="1"/>
  <c r="B101" i="54" a="1"/>
  <c r="B101" i="54" s="1"/>
  <c r="C100" i="54" a="1"/>
  <c r="C100" i="54" s="1"/>
  <c r="B100" i="54" a="1"/>
  <c r="B100" i="54" s="1"/>
  <c r="C99" i="54" a="1"/>
  <c r="C99" i="54" s="1"/>
  <c r="B99" i="54" a="1"/>
  <c r="B99" i="54" s="1"/>
  <c r="C97" i="54" a="1"/>
  <c r="C97" i="54" s="1"/>
  <c r="B97" i="54" a="1"/>
  <c r="B97" i="54" s="1"/>
  <c r="C96" i="54" a="1"/>
  <c r="C96" i="54" s="1"/>
  <c r="B96" i="54" a="1"/>
  <c r="B96" i="54" s="1"/>
  <c r="B95" i="54" a="1"/>
  <c r="B95" i="54" s="1"/>
  <c r="C94" i="54" a="1"/>
  <c r="C94" i="54" s="1"/>
  <c r="B94" i="54" a="1"/>
  <c r="B94" i="54" s="1"/>
  <c r="C93" i="54" a="1"/>
  <c r="C93" i="54" s="1"/>
  <c r="B93" i="54" a="1"/>
  <c r="B93" i="54" s="1"/>
  <c r="B91" i="54" a="1"/>
  <c r="B91" i="54" s="1"/>
  <c r="C89" i="54" a="1"/>
  <c r="C89" i="54" s="1"/>
  <c r="B89" i="54" a="1"/>
  <c r="B89" i="54" s="1"/>
  <c r="C88" i="54" a="1"/>
  <c r="C88" i="54" s="1"/>
  <c r="B88" i="54" a="1"/>
  <c r="B88" i="54" s="1"/>
  <c r="C87" i="54" a="1"/>
  <c r="C87" i="54" s="1"/>
  <c r="B87" i="54" a="1"/>
  <c r="B87" i="54" s="1"/>
  <c r="C86" i="54" a="1"/>
  <c r="C86" i="54" s="1"/>
  <c r="B86" i="54" a="1"/>
  <c r="B86" i="54" s="1"/>
  <c r="C85" i="54" a="1"/>
  <c r="C85" i="54" s="1"/>
  <c r="B85" i="54" a="1"/>
  <c r="B85" i="54" s="1"/>
  <c r="C84" i="54" a="1"/>
  <c r="C84" i="54" s="1"/>
  <c r="B84" i="54" a="1"/>
  <c r="B84" i="54" s="1"/>
  <c r="C83" i="54" a="1"/>
  <c r="C83" i="54" s="1"/>
  <c r="B83" i="54" a="1"/>
  <c r="B83" i="54" s="1"/>
  <c r="C82" i="54" a="1"/>
  <c r="C82" i="54" s="1"/>
  <c r="B82" i="54" a="1"/>
  <c r="B82" i="54" s="1"/>
  <c r="C81" i="54" a="1"/>
  <c r="C81" i="54" s="1"/>
  <c r="B81" i="54" a="1"/>
  <c r="B81" i="54" s="1"/>
  <c r="C80" i="54" a="1"/>
  <c r="C80" i="54" s="1"/>
  <c r="B80" i="54" a="1"/>
  <c r="B80" i="54" s="1"/>
  <c r="C79" i="54" a="1"/>
  <c r="C79" i="54" s="1"/>
  <c r="B79" i="54" a="1"/>
  <c r="B79" i="54" s="1"/>
  <c r="C78" i="54" a="1"/>
  <c r="C78" i="54" s="1"/>
  <c r="B78" i="54" a="1"/>
  <c r="B78" i="54" s="1"/>
  <c r="C77" i="54" a="1"/>
  <c r="C77" i="54" s="1"/>
  <c r="B77" i="54" a="1"/>
  <c r="B77" i="54" s="1"/>
  <c r="C76" i="54" a="1"/>
  <c r="C76" i="54" s="1"/>
  <c r="B76" i="54" a="1"/>
  <c r="B76" i="54" s="1"/>
  <c r="C75" i="54" a="1"/>
  <c r="C75" i="54" s="1"/>
  <c r="B75" i="54" a="1"/>
  <c r="B75" i="54" s="1"/>
  <c r="C74" i="54" a="1"/>
  <c r="C74" i="54" s="1"/>
  <c r="B74" i="54" a="1"/>
  <c r="B74" i="54" s="1"/>
  <c r="C73" i="54" a="1"/>
  <c r="C73" i="54" s="1"/>
  <c r="B73" i="54" a="1"/>
  <c r="B73" i="54" s="1"/>
  <c r="C72" i="54" a="1"/>
  <c r="C72" i="54" s="1"/>
  <c r="B72" i="54" a="1"/>
  <c r="B72" i="54" s="1"/>
  <c r="C71" i="54" a="1"/>
  <c r="C71" i="54" s="1"/>
  <c r="B71" i="54" a="1"/>
  <c r="B71" i="54" s="1"/>
  <c r="C70" i="54" a="1"/>
  <c r="C70" i="54" s="1"/>
  <c r="B70" i="54" a="1"/>
  <c r="B70" i="54" s="1"/>
  <c r="C69" i="54" a="1"/>
  <c r="C69" i="54" s="1"/>
  <c r="B69" i="54" a="1"/>
  <c r="B69" i="54" s="1"/>
  <c r="C68" i="54" a="1"/>
  <c r="C68" i="54" s="1"/>
  <c r="B68" i="54" a="1"/>
  <c r="B68" i="54" s="1"/>
  <c r="C67" i="54" a="1"/>
  <c r="C67" i="54" s="1"/>
  <c r="B67" i="54" a="1"/>
  <c r="B67" i="54" s="1"/>
  <c r="C66" i="54" a="1"/>
  <c r="C66" i="54" s="1"/>
  <c r="B66" i="54" a="1"/>
  <c r="B66" i="54" s="1"/>
  <c r="B65" i="54" a="1"/>
  <c r="B65" i="54" s="1"/>
  <c r="C64" i="54" a="1"/>
  <c r="C64" i="54" s="1"/>
  <c r="B64" i="54" a="1"/>
  <c r="B64" i="54" s="1"/>
  <c r="C63" i="54" a="1"/>
  <c r="C63" i="54" s="1"/>
  <c r="B63" i="54" a="1"/>
  <c r="B63" i="54" s="1"/>
  <c r="C62" i="54" a="1"/>
  <c r="C62" i="54" s="1"/>
  <c r="B62" i="54" a="1"/>
  <c r="B62" i="54" s="1"/>
  <c r="C61" i="54" a="1"/>
  <c r="C61" i="54" s="1"/>
  <c r="B61" i="54" a="1"/>
  <c r="B61" i="54" s="1"/>
  <c r="C60" i="54" a="1"/>
  <c r="C60" i="54" s="1"/>
  <c r="B60" i="54" a="1"/>
  <c r="B60" i="54" s="1"/>
  <c r="C59" i="54" a="1"/>
  <c r="C59" i="54" s="1"/>
  <c r="B59" i="54" a="1"/>
  <c r="B59" i="54" s="1"/>
  <c r="C58" i="54" a="1"/>
  <c r="C58" i="54" s="1"/>
  <c r="B58" i="54" a="1"/>
  <c r="B58" i="54" s="1"/>
  <c r="C57" i="54" a="1"/>
  <c r="C57" i="54" s="1"/>
  <c r="B57" i="54" a="1"/>
  <c r="B57" i="54" s="1"/>
  <c r="C56" i="54" a="1"/>
  <c r="C56" i="54" s="1"/>
  <c r="B56" i="54" a="1"/>
  <c r="B56" i="54" s="1"/>
  <c r="C55" i="54" a="1"/>
  <c r="C55" i="54" s="1"/>
  <c r="B55" i="54" a="1"/>
  <c r="B55" i="54" s="1"/>
  <c r="C54" i="54" a="1"/>
  <c r="C54" i="54" s="1"/>
  <c r="B54" i="54" a="1"/>
  <c r="B54" i="54" s="1"/>
  <c r="C53" i="54" a="1"/>
  <c r="C53" i="54" s="1"/>
  <c r="B53" i="54" a="1"/>
  <c r="B53" i="54" s="1"/>
  <c r="C52" i="54" a="1"/>
  <c r="C52" i="54" s="1"/>
  <c r="B52" i="54" a="1"/>
  <c r="B52" i="54" s="1"/>
  <c r="C51" i="54" a="1"/>
  <c r="C51" i="54" s="1"/>
  <c r="B51" i="54" a="1"/>
  <c r="B51" i="54" s="1"/>
  <c r="C50" i="54" a="1"/>
  <c r="C50" i="54" s="1"/>
  <c r="B50" i="54" a="1"/>
  <c r="B50" i="54" s="1"/>
  <c r="C49" i="54" a="1"/>
  <c r="C49" i="54" s="1"/>
  <c r="B49" i="54" a="1"/>
  <c r="B49" i="54" s="1"/>
  <c r="C48" i="54" a="1"/>
  <c r="C48" i="54" s="1"/>
  <c r="B48" i="54" a="1"/>
  <c r="B48" i="54" s="1"/>
  <c r="C47" i="54" a="1"/>
  <c r="C47" i="54" s="1"/>
  <c r="B47" i="54" a="1"/>
  <c r="B47" i="54" s="1"/>
  <c r="C46" i="54" a="1"/>
  <c r="C46" i="54" s="1"/>
  <c r="B46" i="54" a="1"/>
  <c r="B46" i="54" s="1"/>
  <c r="C45" i="54" a="1"/>
  <c r="C45" i="54" s="1"/>
  <c r="B45" i="54" a="1"/>
  <c r="B45" i="54" s="1"/>
  <c r="C44" i="54" a="1"/>
  <c r="C44" i="54" s="1"/>
  <c r="B44" i="54" a="1"/>
  <c r="B44" i="54" s="1"/>
  <c r="C43" i="54" a="1"/>
  <c r="C43" i="54" s="1"/>
  <c r="B43" i="54" a="1"/>
  <c r="B43" i="54" s="1"/>
  <c r="C42" i="54" a="1"/>
  <c r="C42" i="54" s="1"/>
  <c r="B42" i="54" a="1"/>
  <c r="B42" i="54" s="1"/>
  <c r="C41" i="54" a="1"/>
  <c r="C41" i="54" s="1"/>
  <c r="B41" i="54" a="1"/>
  <c r="B41" i="54" s="1"/>
  <c r="C40" i="54" a="1"/>
  <c r="C40" i="54" s="1"/>
  <c r="B40" i="54" a="1"/>
  <c r="B40" i="54" s="1"/>
  <c r="B39" i="54" a="1"/>
  <c r="B39" i="54" s="1"/>
  <c r="C38" i="54" a="1"/>
  <c r="C38" i="54" s="1"/>
  <c r="B38" i="54" a="1"/>
  <c r="B38" i="54" s="1"/>
  <c r="B37" i="54" a="1"/>
  <c r="B37" i="54" s="1"/>
  <c r="C36" i="54" a="1"/>
  <c r="C36" i="54" s="1"/>
  <c r="B36" i="54" a="1"/>
  <c r="B36" i="54" s="1"/>
  <c r="C35" i="54" a="1"/>
  <c r="C35" i="54" s="1"/>
  <c r="B35" i="54" a="1"/>
  <c r="B35" i="54" s="1"/>
  <c r="C33" i="54" a="1"/>
  <c r="C33" i="54" s="1"/>
  <c r="B33" i="54" a="1"/>
  <c r="B33" i="54" s="1"/>
  <c r="C32" i="54" a="1"/>
  <c r="C32" i="54" s="1"/>
  <c r="B32" i="54" a="1"/>
  <c r="B32" i="54" s="1"/>
  <c r="C31" i="54" a="1"/>
  <c r="C31" i="54" s="1"/>
  <c r="B31" i="54" a="1"/>
  <c r="B31" i="54" s="1"/>
  <c r="C30" i="54" a="1"/>
  <c r="C30" i="54" s="1"/>
  <c r="B30" i="54" a="1"/>
  <c r="B30" i="54" s="1"/>
  <c r="C29" i="54" a="1"/>
  <c r="C29" i="54" s="1"/>
  <c r="B29" i="54" a="1"/>
  <c r="B29" i="54" s="1"/>
  <c r="C28" i="54" a="1"/>
  <c r="C28" i="54" s="1"/>
  <c r="B28" i="54" a="1"/>
  <c r="B28" i="54" s="1"/>
  <c r="C27" i="54" a="1"/>
  <c r="C27" i="54" s="1"/>
  <c r="B27" i="54" a="1"/>
  <c r="B27" i="54" s="1"/>
  <c r="C26" i="54" a="1"/>
  <c r="C26" i="54" s="1"/>
  <c r="B26" i="54" a="1"/>
  <c r="B26" i="54" s="1"/>
  <c r="C25" i="54" a="1"/>
  <c r="C25" i="54" s="1"/>
  <c r="B25" i="54" a="1"/>
  <c r="B25" i="54" s="1"/>
  <c r="C24" i="54" a="1"/>
  <c r="C24" i="54" s="1"/>
  <c r="B24" i="54" a="1"/>
  <c r="B24" i="54" s="1"/>
  <c r="C23" i="54" a="1"/>
  <c r="C23" i="54" s="1"/>
  <c r="B23" i="54" a="1"/>
  <c r="B23" i="54" s="1"/>
  <c r="C22" i="54" a="1"/>
  <c r="C22" i="54" s="1"/>
  <c r="B22" i="54" a="1"/>
  <c r="B22" i="54" s="1"/>
  <c r="C21" i="54" a="1"/>
  <c r="C21" i="54" s="1"/>
  <c r="B21" i="54" a="1"/>
  <c r="B21" i="54" s="1"/>
  <c r="C20" i="54" a="1"/>
  <c r="C20" i="54" s="1"/>
  <c r="B20" i="54" a="1"/>
  <c r="B20" i="54" s="1"/>
  <c r="C19" i="54" a="1"/>
  <c r="C19" i="54" s="1"/>
  <c r="B19" i="54" a="1"/>
  <c r="B19" i="54" s="1"/>
  <c r="C18" i="54" a="1"/>
  <c r="C18" i="54" s="1"/>
  <c r="B18" i="54" a="1"/>
  <c r="B18" i="54" s="1"/>
  <c r="C17" i="54" a="1"/>
  <c r="C17" i="54" s="1"/>
  <c r="B17" i="54" a="1"/>
  <c r="B17" i="54" s="1"/>
  <c r="C16" i="54" a="1"/>
  <c r="C16" i="54" s="1"/>
  <c r="B16" i="54" a="1"/>
  <c r="B16" i="54" s="1"/>
  <c r="C15" i="54" a="1"/>
  <c r="C15" i="54" s="1"/>
  <c r="B15" i="54" a="1"/>
  <c r="B15" i="54" s="1"/>
  <c r="C14" i="54" a="1"/>
  <c r="C14" i="54" s="1"/>
  <c r="B14" i="54" a="1"/>
  <c r="B14" i="54" s="1"/>
  <c r="C13" i="54" a="1"/>
  <c r="C13" i="54" s="1"/>
  <c r="B13" i="54" a="1"/>
  <c r="B13" i="54" s="1"/>
  <c r="C12" i="54" a="1"/>
  <c r="C12" i="54" s="1"/>
  <c r="B12" i="54" a="1"/>
  <c r="B12" i="54" s="1"/>
  <c r="C11" i="54" a="1"/>
  <c r="C11" i="54" s="1"/>
  <c r="B11" i="54" a="1"/>
  <c r="B11" i="54" s="1"/>
  <c r="C10" i="54" a="1"/>
  <c r="C10" i="54" s="1"/>
  <c r="B10" i="54" a="1"/>
  <c r="B10" i="54" s="1"/>
  <c r="B9" i="54" a="1"/>
  <c r="B9" i="54" s="1"/>
  <c r="C8" i="54" a="1"/>
  <c r="C8" i="54" s="1"/>
  <c r="B8" i="54" a="1"/>
  <c r="B8" i="54" s="1"/>
  <c r="C7" i="54" a="1"/>
  <c r="C7" i="54" s="1"/>
  <c r="B7" i="54" a="1"/>
  <c r="B7" i="54" s="1"/>
  <c r="G5" i="54" a="1"/>
  <c r="G5" i="54" s="1"/>
  <c r="F5" i="54" a="1"/>
  <c r="F5" i="54" s="1"/>
  <c r="E5" i="54" a="1"/>
  <c r="E5" i="54" s="1"/>
  <c r="D5" i="54" a="1"/>
  <c r="D5" i="54" s="1"/>
  <c r="C5" i="54" a="1"/>
  <c r="C5" i="54" s="1"/>
  <c r="B5" i="54" a="1"/>
  <c r="B5" i="54" s="1"/>
  <c r="B3" i="54" a="1"/>
  <c r="B3" i="54" s="1"/>
  <c r="B20" i="58" a="1"/>
  <c r="B20" i="58" s="1"/>
  <c r="C19" i="58" a="1"/>
  <c r="C19" i="58" s="1"/>
  <c r="B19" i="58" a="1"/>
  <c r="B19" i="58" s="1"/>
  <c r="C18" i="58" a="1"/>
  <c r="C18" i="58" s="1"/>
  <c r="B18" i="58" a="1"/>
  <c r="B18" i="58" s="1"/>
  <c r="F17" i="58" a="1"/>
  <c r="F17" i="58" s="1"/>
  <c r="E17" i="58" a="1"/>
  <c r="E17" i="58" s="1"/>
  <c r="D17" i="58" a="1"/>
  <c r="D17" i="58" s="1"/>
  <c r="C17" i="58" a="1"/>
  <c r="C17" i="58" s="1"/>
  <c r="B17" i="58" a="1"/>
  <c r="B17" i="58" s="1"/>
  <c r="C16" i="58" a="1"/>
  <c r="C16" i="58" s="1"/>
  <c r="B16" i="58" a="1"/>
  <c r="B16" i="58" s="1"/>
  <c r="C15" i="58" a="1"/>
  <c r="C15" i="58" s="1"/>
  <c r="B15" i="58" a="1"/>
  <c r="B15" i="58" s="1"/>
  <c r="C14" i="58" a="1"/>
  <c r="C14" i="58" s="1"/>
  <c r="B14" i="58" a="1"/>
  <c r="B14" i="58" s="1"/>
  <c r="C13" i="58" a="1"/>
  <c r="C13" i="58" s="1"/>
  <c r="B13" i="58" a="1"/>
  <c r="B13" i="58" s="1"/>
  <c r="C12" i="58" a="1"/>
  <c r="C12" i="58" s="1"/>
  <c r="B12" i="58" a="1"/>
  <c r="B12" i="58" s="1"/>
  <c r="C11" i="58" a="1"/>
  <c r="C11" i="58" s="1"/>
  <c r="B11" i="58" a="1"/>
  <c r="B11" i="58" s="1"/>
  <c r="C10" i="58" a="1"/>
  <c r="C10" i="58" s="1"/>
  <c r="B10" i="58" a="1"/>
  <c r="B10" i="58" s="1"/>
  <c r="C9" i="58" a="1"/>
  <c r="C9" i="58" s="1"/>
  <c r="B9" i="58" a="1"/>
  <c r="B9" i="58" s="1"/>
  <c r="C8" i="58" a="1"/>
  <c r="C8" i="58" s="1"/>
  <c r="B8" i="58" a="1"/>
  <c r="B8" i="58" s="1"/>
  <c r="C7" i="58" a="1"/>
  <c r="C7" i="58" s="1"/>
  <c r="B7" i="58" a="1"/>
  <c r="B7" i="58" s="1"/>
  <c r="B6" i="58" a="1"/>
  <c r="B6" i="58" s="1"/>
  <c r="C5" i="58" a="1"/>
  <c r="C5" i="58" s="1"/>
  <c r="B5" i="58" a="1"/>
  <c r="B5" i="58" s="1"/>
  <c r="C4" i="58" a="1"/>
  <c r="C4" i="58" s="1"/>
  <c r="B2" i="58" a="1"/>
  <c r="B2" i="58" s="1"/>
  <c r="G13" i="40" a="1"/>
  <c r="G13" i="40" s="1"/>
  <c r="F13" i="40" a="1"/>
  <c r="F13" i="40" s="1"/>
  <c r="E13" i="40" a="1"/>
  <c r="E13" i="40" s="1"/>
  <c r="D13" i="40" a="1"/>
  <c r="D13" i="40" s="1"/>
  <c r="C13" i="40" a="1"/>
  <c r="C13" i="40" s="1"/>
  <c r="C11" i="40" a="1"/>
  <c r="C11" i="40" s="1"/>
  <c r="B11" i="40" a="1"/>
  <c r="B11" i="40" s="1"/>
  <c r="C10" i="40" a="1"/>
  <c r="C10" i="40" s="1"/>
  <c r="B10" i="40" a="1"/>
  <c r="B10" i="40" s="1"/>
  <c r="C9" i="40" a="1"/>
  <c r="C9" i="40" s="1"/>
  <c r="B9" i="40" a="1"/>
  <c r="B9" i="40" s="1"/>
  <c r="C8" i="40" a="1"/>
  <c r="C8" i="40" s="1"/>
  <c r="B8" i="40" a="1"/>
  <c r="B8" i="40" s="1"/>
  <c r="C7" i="40" a="1"/>
  <c r="C7" i="40" s="1"/>
  <c r="B7" i="40" a="1"/>
  <c r="B7" i="40" s="1"/>
  <c r="C6" i="40" a="1"/>
  <c r="C6" i="40" s="1"/>
  <c r="B6" i="40" a="1"/>
  <c r="B6" i="40" s="1"/>
  <c r="C5" i="40" a="1"/>
  <c r="C5" i="40" s="1"/>
  <c r="B5" i="40" a="1"/>
  <c r="B5" i="40" s="1"/>
  <c r="G3" i="40" a="1"/>
  <c r="G3" i="40" s="1"/>
  <c r="F3" i="40" a="1"/>
  <c r="F3" i="40" s="1"/>
  <c r="E3" i="40" a="1"/>
  <c r="E3" i="40" s="1"/>
  <c r="D3" i="40" a="1"/>
  <c r="D3" i="40" s="1"/>
  <c r="C3" i="40" a="1"/>
  <c r="C3" i="40" s="1"/>
  <c r="B3" i="40" a="1"/>
  <c r="B3" i="40" s="1"/>
  <c r="B2" i="40" a="1"/>
  <c r="B2" i="40" s="1"/>
  <c r="C74" i="21" a="1"/>
  <c r="C74" i="21" s="1"/>
  <c r="B74" i="21" a="1"/>
  <c r="B74" i="21" s="1"/>
  <c r="C73" i="21" a="1"/>
  <c r="C73" i="21" s="1"/>
  <c r="B73" i="21" a="1"/>
  <c r="B73" i="21" s="1"/>
  <c r="C72" i="21" a="1"/>
  <c r="C72" i="21" s="1"/>
  <c r="B72" i="21" a="1"/>
  <c r="B72" i="21" s="1"/>
  <c r="C71" i="21" a="1"/>
  <c r="C71" i="21" s="1"/>
  <c r="B71" i="21" a="1"/>
  <c r="B71" i="21" s="1"/>
  <c r="C70" i="21" a="1"/>
  <c r="C70" i="21" s="1"/>
  <c r="B70" i="21" a="1"/>
  <c r="B70" i="21" s="1"/>
  <c r="C69" i="21" a="1"/>
  <c r="C69" i="21" s="1"/>
  <c r="B69" i="21" a="1"/>
  <c r="B69" i="21" s="1"/>
  <c r="C68" i="21" a="1"/>
  <c r="C68" i="21" s="1"/>
  <c r="B68" i="21" a="1"/>
  <c r="B68" i="21" s="1"/>
  <c r="C67" i="21" a="1"/>
  <c r="C67" i="21" s="1"/>
  <c r="B67" i="21" a="1"/>
  <c r="B67" i="21" s="1"/>
  <c r="C66" i="21" a="1"/>
  <c r="C66" i="21" s="1"/>
  <c r="B66" i="21" a="1"/>
  <c r="B66" i="21" s="1"/>
  <c r="C65" i="21" a="1"/>
  <c r="C65" i="21" s="1"/>
  <c r="B65" i="21" a="1"/>
  <c r="B65" i="21" s="1"/>
  <c r="C64" i="21" a="1"/>
  <c r="C64" i="21" s="1"/>
  <c r="B64" i="21" a="1"/>
  <c r="B64" i="21" s="1"/>
  <c r="C62" i="21" a="1"/>
  <c r="C62" i="21" s="1"/>
  <c r="B62" i="21" a="1"/>
  <c r="B62" i="21" s="1"/>
  <c r="C61" i="21" a="1"/>
  <c r="C61" i="21" s="1"/>
  <c r="B61" i="21" a="1"/>
  <c r="B61" i="21" s="1"/>
  <c r="C60" i="21" a="1"/>
  <c r="C60" i="21" s="1"/>
  <c r="B60" i="21" a="1"/>
  <c r="B60" i="21" s="1"/>
  <c r="C59" i="21" a="1"/>
  <c r="C59" i="21" s="1"/>
  <c r="B59" i="21" a="1"/>
  <c r="B59" i="21" s="1"/>
  <c r="C58" i="21" a="1"/>
  <c r="C58" i="21" s="1"/>
  <c r="B58" i="21" a="1"/>
  <c r="B58" i="21" s="1"/>
  <c r="C57" i="21" a="1"/>
  <c r="C57" i="21" s="1"/>
  <c r="B57" i="21" a="1"/>
  <c r="B57" i="21" s="1"/>
  <c r="C56" i="21" a="1"/>
  <c r="C56" i="21" s="1"/>
  <c r="B56" i="21" a="1"/>
  <c r="B56" i="21" s="1"/>
  <c r="C55" i="21" a="1"/>
  <c r="C55" i="21" s="1"/>
  <c r="B55" i="21" a="1"/>
  <c r="B55" i="21" s="1"/>
  <c r="C54" i="21" a="1"/>
  <c r="C54" i="21" s="1"/>
  <c r="B54" i="21" a="1"/>
  <c r="B54" i="21" s="1"/>
  <c r="C53" i="21" a="1"/>
  <c r="C53" i="21" s="1"/>
  <c r="B53" i="21" a="1"/>
  <c r="B53" i="21" s="1"/>
  <c r="B52" i="21" a="1"/>
  <c r="B52" i="21" s="1"/>
  <c r="C51" i="21" a="1"/>
  <c r="C51" i="21" s="1"/>
  <c r="B51" i="21" a="1"/>
  <c r="B51" i="21" s="1"/>
  <c r="G49" i="21" a="1"/>
  <c r="G49" i="21" s="1"/>
  <c r="F49" i="21" a="1"/>
  <c r="F49" i="21" s="1"/>
  <c r="E49" i="21" a="1"/>
  <c r="E49" i="21" s="1"/>
  <c r="D49" i="21" a="1"/>
  <c r="D49" i="21" s="1"/>
  <c r="C49" i="21" a="1"/>
  <c r="C49" i="21" s="1"/>
  <c r="B49" i="21" a="1"/>
  <c r="B49" i="21" s="1"/>
  <c r="C48" i="21" a="1"/>
  <c r="C48" i="21" s="1"/>
  <c r="B48" i="21" a="1"/>
  <c r="B48" i="21" s="1"/>
  <c r="C47" i="21" a="1"/>
  <c r="C47" i="21" s="1"/>
  <c r="B47" i="21" a="1"/>
  <c r="B47" i="21" s="1"/>
  <c r="C46" i="21" a="1"/>
  <c r="C46" i="21" s="1"/>
  <c r="B46" i="21" a="1"/>
  <c r="B46" i="21" s="1"/>
  <c r="C45" i="21" a="1"/>
  <c r="C45" i="21" s="1"/>
  <c r="B45" i="21" a="1"/>
  <c r="B45" i="21" s="1"/>
  <c r="C44" i="21" a="1"/>
  <c r="C44" i="21" s="1"/>
  <c r="B44" i="21" a="1"/>
  <c r="B44" i="21" s="1"/>
  <c r="C43" i="21" a="1"/>
  <c r="C43" i="21" s="1"/>
  <c r="B43" i="21" a="1"/>
  <c r="B43" i="21" s="1"/>
  <c r="C42" i="21" a="1"/>
  <c r="C42" i="21" s="1"/>
  <c r="B42" i="21" a="1"/>
  <c r="B42" i="21" s="1"/>
  <c r="C41" i="21" a="1"/>
  <c r="C41" i="21" s="1"/>
  <c r="B41" i="21" a="1"/>
  <c r="B41" i="21" s="1"/>
  <c r="C40" i="21" a="1"/>
  <c r="C40" i="21" s="1"/>
  <c r="B40" i="21" a="1"/>
  <c r="B40" i="21" s="1"/>
  <c r="C39" i="21" a="1"/>
  <c r="C39" i="21" s="1"/>
  <c r="B39" i="21" a="1"/>
  <c r="B39" i="21" s="1"/>
  <c r="C38" i="21" a="1"/>
  <c r="C38" i="21" s="1"/>
  <c r="B38" i="21" a="1"/>
  <c r="B38" i="21" s="1"/>
  <c r="C37" i="21" a="1"/>
  <c r="C37" i="21" s="1"/>
  <c r="B37" i="21" a="1"/>
  <c r="B37" i="21" s="1"/>
  <c r="C36" i="21" a="1"/>
  <c r="C36" i="21" s="1"/>
  <c r="B36" i="21" a="1"/>
  <c r="B36" i="21" s="1"/>
  <c r="B35" i="21" a="1"/>
  <c r="B35" i="21" s="1"/>
  <c r="C34" i="21" a="1"/>
  <c r="C34" i="21" s="1"/>
  <c r="B34" i="21" a="1"/>
  <c r="B34" i="21" s="1"/>
  <c r="C33" i="21" a="1"/>
  <c r="C33" i="21" s="1"/>
  <c r="B33" i="21" a="1"/>
  <c r="B33" i="21" s="1"/>
  <c r="C32" i="21" a="1"/>
  <c r="C32" i="21" s="1"/>
  <c r="B32" i="21" a="1"/>
  <c r="B32" i="21" s="1"/>
  <c r="C31" i="21" a="1"/>
  <c r="C31" i="21" s="1"/>
  <c r="B31" i="21" a="1"/>
  <c r="B31" i="21" s="1"/>
  <c r="C30" i="21" a="1"/>
  <c r="C30" i="21" s="1"/>
  <c r="B30" i="21" a="1"/>
  <c r="B30" i="21" s="1"/>
  <c r="C29" i="21" a="1"/>
  <c r="C29" i="21" s="1"/>
  <c r="B29" i="21" a="1"/>
  <c r="B29" i="21" s="1"/>
  <c r="C28" i="21" a="1"/>
  <c r="C28" i="21" s="1"/>
  <c r="B28" i="21" a="1"/>
  <c r="B28" i="21" s="1"/>
  <c r="C27" i="21" a="1"/>
  <c r="C27" i="21" s="1"/>
  <c r="B27" i="21" a="1"/>
  <c r="B27" i="21" s="1"/>
  <c r="C26" i="21" a="1"/>
  <c r="C26" i="21" s="1"/>
  <c r="B26" i="21" a="1"/>
  <c r="B26" i="21" s="1"/>
  <c r="C25" i="21" a="1"/>
  <c r="C25" i="21" s="1"/>
  <c r="B25" i="21" a="1"/>
  <c r="B25" i="21" s="1"/>
  <c r="C24" i="21" a="1"/>
  <c r="C24" i="21" s="1"/>
  <c r="B24" i="21" a="1"/>
  <c r="B24" i="21" s="1"/>
  <c r="C23" i="21" a="1"/>
  <c r="C23" i="21" s="1"/>
  <c r="B23" i="21" a="1"/>
  <c r="B23" i="21" s="1"/>
  <c r="C22" i="21" a="1"/>
  <c r="C22" i="21" s="1"/>
  <c r="B22" i="21" a="1"/>
  <c r="B22" i="21" s="1"/>
  <c r="C21" i="21" a="1"/>
  <c r="C21" i="21" s="1"/>
  <c r="B21" i="21" a="1"/>
  <c r="B21" i="21" s="1"/>
  <c r="C20" i="21" a="1"/>
  <c r="C20" i="21" s="1"/>
  <c r="B20" i="21" a="1"/>
  <c r="B20" i="21" s="1"/>
  <c r="C19" i="21" a="1"/>
  <c r="C19" i="21" s="1"/>
  <c r="B19" i="21" a="1"/>
  <c r="B19" i="21" s="1"/>
  <c r="C18" i="21" a="1"/>
  <c r="C18" i="21" s="1"/>
  <c r="B18" i="21" a="1"/>
  <c r="B18" i="21" s="1"/>
  <c r="C17" i="21" a="1"/>
  <c r="C17" i="21" s="1"/>
  <c r="B17" i="21" a="1"/>
  <c r="B17" i="21" s="1"/>
  <c r="C16" i="21" a="1"/>
  <c r="C16" i="21" s="1"/>
  <c r="B16" i="21" a="1"/>
  <c r="B16" i="21" s="1"/>
  <c r="C15" i="21" a="1"/>
  <c r="C15" i="21" s="1"/>
  <c r="B15" i="21" a="1"/>
  <c r="B15" i="21" s="1"/>
  <c r="C14" i="21" a="1"/>
  <c r="C14" i="21" s="1"/>
  <c r="B14" i="21" a="1"/>
  <c r="B14" i="21" s="1"/>
  <c r="C13" i="21" a="1"/>
  <c r="C13" i="21" s="1"/>
  <c r="B13" i="21" a="1"/>
  <c r="B13" i="21" s="1"/>
  <c r="C12" i="21" a="1"/>
  <c r="C12" i="21" s="1"/>
  <c r="B12" i="21" a="1"/>
  <c r="B12" i="21" s="1"/>
  <c r="C11" i="21" a="1"/>
  <c r="C11" i="21" s="1"/>
  <c r="B11" i="21" a="1"/>
  <c r="B11" i="21" s="1"/>
  <c r="C10" i="21" a="1"/>
  <c r="C10" i="21" s="1"/>
  <c r="B10" i="21" a="1"/>
  <c r="B10" i="21" s="1"/>
  <c r="C9" i="21" a="1"/>
  <c r="C9" i="21" s="1"/>
  <c r="B9" i="21" a="1"/>
  <c r="B9" i="21" s="1"/>
  <c r="C8" i="21" a="1"/>
  <c r="C8" i="21" s="1"/>
  <c r="B8" i="21" a="1"/>
  <c r="B8" i="21" s="1"/>
  <c r="C7" i="21" a="1"/>
  <c r="C7" i="21" s="1"/>
  <c r="B7" i="21" a="1"/>
  <c r="B7" i="21" s="1"/>
  <c r="C6" i="21" a="1"/>
  <c r="C6" i="21" s="1"/>
  <c r="B6" i="21" a="1"/>
  <c r="B6" i="21" s="1"/>
  <c r="C5" i="21" a="1"/>
  <c r="C5" i="21" s="1"/>
  <c r="B5" i="21" a="1"/>
  <c r="B5" i="21" s="1"/>
  <c r="G3" i="21" a="1"/>
  <c r="G3" i="21" s="1"/>
  <c r="F3" i="21" a="1"/>
  <c r="F3" i="21" s="1"/>
  <c r="E3" i="21" a="1"/>
  <c r="E3" i="21" s="1"/>
  <c r="D3" i="21" a="1"/>
  <c r="D3" i="21" s="1"/>
  <c r="C3" i="21" a="1"/>
  <c r="C3" i="21" s="1"/>
  <c r="B3" i="21" a="1"/>
  <c r="B3" i="21" s="1"/>
  <c r="B2" i="21" a="1"/>
  <c r="B2" i="21" s="1"/>
  <c r="C66" i="38" a="1"/>
  <c r="C66" i="38" s="1"/>
  <c r="B66" i="38" a="1"/>
  <c r="B66" i="38" s="1"/>
  <c r="C65" i="38" a="1"/>
  <c r="C65" i="38" s="1"/>
  <c r="B65" i="38" a="1"/>
  <c r="B65" i="38" s="1"/>
  <c r="B64" i="38" a="1"/>
  <c r="B64" i="38" s="1"/>
  <c r="C63" i="38" a="1"/>
  <c r="C63" i="38" s="1"/>
  <c r="B63" i="38" a="1"/>
  <c r="B63" i="38" s="1"/>
  <c r="C62" i="38" a="1"/>
  <c r="C62" i="38" s="1"/>
  <c r="B62" i="38" a="1"/>
  <c r="B62" i="38" s="1"/>
  <c r="B61" i="38" a="1"/>
  <c r="B61" i="38" s="1"/>
  <c r="C60" i="38" a="1"/>
  <c r="C60" i="38" s="1"/>
  <c r="B60" i="38" a="1"/>
  <c r="B60" i="38" s="1"/>
  <c r="C59" i="38" a="1"/>
  <c r="C59" i="38" s="1"/>
  <c r="B59" i="38" a="1"/>
  <c r="B59" i="38" s="1"/>
  <c r="C58" i="38" a="1"/>
  <c r="C58" i="38" s="1"/>
  <c r="B58" i="38" a="1"/>
  <c r="B58" i="38" s="1"/>
  <c r="C57" i="38" a="1"/>
  <c r="C57" i="38" s="1"/>
  <c r="B57" i="38" a="1"/>
  <c r="B57" i="38" s="1"/>
  <c r="C56" i="38" a="1"/>
  <c r="C56" i="38" s="1"/>
  <c r="B56" i="38" a="1"/>
  <c r="B56" i="38" s="1"/>
  <c r="C55" i="38" a="1"/>
  <c r="C55" i="38" s="1"/>
  <c r="B55" i="38" a="1"/>
  <c r="B55" i="38" s="1"/>
  <c r="C54" i="38" a="1"/>
  <c r="C54" i="38" s="1"/>
  <c r="B54" i="38" a="1"/>
  <c r="B54" i="38" s="1"/>
  <c r="C52" i="38" a="1"/>
  <c r="C52" i="38" s="1"/>
  <c r="B52" i="38" a="1"/>
  <c r="B52" i="38" s="1"/>
  <c r="C51" i="38" a="1"/>
  <c r="C51" i="38" s="1"/>
  <c r="B51" i="38" a="1"/>
  <c r="B51" i="38" s="1"/>
  <c r="B50" i="38" a="1"/>
  <c r="B50" i="38" s="1"/>
  <c r="C49" i="38" a="1"/>
  <c r="C49" i="38" s="1"/>
  <c r="B49" i="38" a="1"/>
  <c r="B49" i="38" s="1"/>
  <c r="C48" i="38" a="1"/>
  <c r="C48" i="38" s="1"/>
  <c r="B48" i="38" a="1"/>
  <c r="B48" i="38" s="1"/>
  <c r="C47" i="38" a="1"/>
  <c r="C47" i="38" s="1"/>
  <c r="B47" i="38" a="1"/>
  <c r="B47" i="38" s="1"/>
  <c r="B46" i="38" a="1"/>
  <c r="B46" i="38" s="1"/>
  <c r="C45" i="38" a="1"/>
  <c r="C45" i="38" s="1"/>
  <c r="B45" i="38" a="1"/>
  <c r="B45" i="38" s="1"/>
  <c r="C44" i="38" a="1"/>
  <c r="C44" i="38" s="1"/>
  <c r="B44" i="38" a="1"/>
  <c r="B44" i="38" s="1"/>
  <c r="C43" i="38" a="1"/>
  <c r="C43" i="38" s="1"/>
  <c r="B43" i="38" a="1"/>
  <c r="B43" i="38" s="1"/>
  <c r="B42" i="38" a="1"/>
  <c r="B42" i="38" s="1"/>
  <c r="C41" i="38" a="1"/>
  <c r="C41" i="38" s="1"/>
  <c r="B41" i="38" a="1"/>
  <c r="B41" i="38" s="1"/>
  <c r="C40" i="38" a="1"/>
  <c r="C40" i="38" s="1"/>
  <c r="B40" i="38" a="1"/>
  <c r="B40" i="38" s="1"/>
  <c r="C39" i="38" a="1"/>
  <c r="C39" i="38" s="1"/>
  <c r="B39" i="38" a="1"/>
  <c r="B39" i="38" s="1"/>
  <c r="C38" i="38" a="1"/>
  <c r="C38" i="38" s="1"/>
  <c r="B38" i="38" a="1"/>
  <c r="B38" i="38" s="1"/>
  <c r="C37" i="38" a="1"/>
  <c r="C37" i="38" s="1"/>
  <c r="B37" i="38" a="1"/>
  <c r="B37" i="38" s="1"/>
  <c r="B36" i="38" a="1"/>
  <c r="B36" i="38" s="1"/>
  <c r="C35" i="38" a="1"/>
  <c r="C35" i="38" s="1"/>
  <c r="B35" i="38" a="1"/>
  <c r="B35" i="38" s="1"/>
  <c r="C34" i="38" a="1"/>
  <c r="C34" i="38" s="1"/>
  <c r="B34" i="38" a="1"/>
  <c r="B34" i="38" s="1"/>
  <c r="B33" i="38" a="1"/>
  <c r="B33" i="38" s="1"/>
  <c r="C32" i="38" a="1"/>
  <c r="C32" i="38" s="1"/>
  <c r="B32" i="38" a="1"/>
  <c r="B32" i="38" s="1"/>
  <c r="C31" i="38" a="1"/>
  <c r="C31" i="38" s="1"/>
  <c r="B31" i="38" a="1"/>
  <c r="B31" i="38" s="1"/>
  <c r="B30" i="38" a="1"/>
  <c r="B30" i="38" s="1"/>
  <c r="C29" i="38" a="1"/>
  <c r="C29" i="38" s="1"/>
  <c r="B29" i="38" a="1"/>
  <c r="B29" i="38" s="1"/>
  <c r="C28" i="38" a="1"/>
  <c r="C28" i="38" s="1"/>
  <c r="B28" i="38" a="1"/>
  <c r="B28" i="38" s="1"/>
  <c r="C27" i="38" a="1"/>
  <c r="C27" i="38" s="1"/>
  <c r="B27" i="38" a="1"/>
  <c r="B27" i="38" s="1"/>
  <c r="C26" i="38" a="1"/>
  <c r="C26" i="38" s="1"/>
  <c r="B26" i="38" a="1"/>
  <c r="B26" i="38" s="1"/>
  <c r="C25" i="38" a="1"/>
  <c r="C25" i="38" s="1"/>
  <c r="B25" i="38" a="1"/>
  <c r="B25" i="38" s="1"/>
  <c r="B24" i="38" a="1"/>
  <c r="B24" i="38" s="1"/>
  <c r="C23" i="38" a="1"/>
  <c r="C23" i="38" s="1"/>
  <c r="B23" i="38" a="1"/>
  <c r="B23" i="38" s="1"/>
  <c r="C22" i="38" a="1"/>
  <c r="C22" i="38" s="1"/>
  <c r="C21" i="38" a="1"/>
  <c r="C21" i="38" s="1"/>
  <c r="B21" i="38" a="1"/>
  <c r="B21" i="38" s="1"/>
  <c r="C20" i="38" a="1"/>
  <c r="C20" i="38" s="1"/>
  <c r="B20" i="38" a="1"/>
  <c r="B20" i="38" s="1"/>
  <c r="C19" i="38" a="1"/>
  <c r="C19" i="38" s="1"/>
  <c r="B19" i="38" a="1"/>
  <c r="B19" i="38" s="1"/>
  <c r="B18" i="38" a="1"/>
  <c r="B18" i="38" s="1"/>
  <c r="C17" i="38" a="1"/>
  <c r="C17" i="38" s="1"/>
  <c r="B17" i="38" a="1"/>
  <c r="B17" i="38" s="1"/>
  <c r="C16" i="38" a="1"/>
  <c r="C16" i="38" s="1"/>
  <c r="B16" i="38" a="1"/>
  <c r="B16" i="38" s="1"/>
  <c r="C15" i="38" a="1"/>
  <c r="C15" i="38" s="1"/>
  <c r="B15" i="38" a="1"/>
  <c r="B15" i="38" s="1"/>
  <c r="B14" i="38" a="1"/>
  <c r="B14" i="38" s="1"/>
  <c r="C13" i="38" a="1"/>
  <c r="C13" i="38" s="1"/>
  <c r="B13" i="38" a="1"/>
  <c r="B13" i="38" s="1"/>
  <c r="C12" i="38" a="1"/>
  <c r="C12" i="38" s="1"/>
  <c r="B12" i="38" a="1"/>
  <c r="B12" i="38" s="1"/>
  <c r="C11" i="38" a="1"/>
  <c r="C11" i="38" s="1"/>
  <c r="B11" i="38" a="1"/>
  <c r="B11" i="38" s="1"/>
  <c r="C10" i="38" a="1"/>
  <c r="C10" i="38" s="1"/>
  <c r="B10" i="38" a="1"/>
  <c r="B10" i="38" s="1"/>
  <c r="C9" i="38" a="1"/>
  <c r="C9" i="38" s="1"/>
  <c r="B9" i="38" a="1"/>
  <c r="B9" i="38" s="1"/>
  <c r="C8" i="38" a="1"/>
  <c r="C8" i="38" s="1"/>
  <c r="B8" i="38" a="1"/>
  <c r="B8" i="38" s="1"/>
  <c r="B7" i="38" a="1"/>
  <c r="B7" i="38" s="1"/>
  <c r="C6" i="38" a="1"/>
  <c r="C6" i="38" s="1"/>
  <c r="B6" i="38" a="1"/>
  <c r="B6" i="38" s="1"/>
  <c r="C5" i="38" a="1"/>
  <c r="C5" i="38" s="1"/>
  <c r="B5" i="38" a="1"/>
  <c r="B5" i="38" s="1"/>
  <c r="G3" i="38" a="1"/>
  <c r="G3" i="38" s="1"/>
  <c r="F3" i="38" a="1"/>
  <c r="F3" i="38" s="1"/>
  <c r="E3" i="38" a="1"/>
  <c r="E3" i="38" s="1"/>
  <c r="D3" i="38" a="1"/>
  <c r="D3" i="38" s="1"/>
  <c r="C3" i="38" a="1"/>
  <c r="C3" i="38" s="1"/>
  <c r="B2" i="38" a="1"/>
  <c r="B2" i="38" s="1"/>
  <c r="B13" i="68" a="1"/>
  <c r="B13" i="68" s="1"/>
  <c r="D12" i="68" a="1"/>
  <c r="D12" i="68" s="1"/>
  <c r="C12" i="68" a="1"/>
  <c r="C12" i="68" s="1"/>
  <c r="B12" i="68" a="1"/>
  <c r="B12" i="68" s="1"/>
  <c r="D11" i="68" a="1"/>
  <c r="D11" i="68" s="1"/>
  <c r="C11" i="68" a="1"/>
  <c r="C11" i="68" s="1"/>
  <c r="B11" i="68" a="1"/>
  <c r="B11" i="68" s="1"/>
  <c r="D10" i="68" a="1"/>
  <c r="D10" i="68" s="1"/>
  <c r="C10" i="68" a="1"/>
  <c r="C10" i="68" s="1"/>
  <c r="B10" i="68" a="1"/>
  <c r="B10" i="68" s="1"/>
  <c r="D9" i="68" a="1"/>
  <c r="D9" i="68" s="1"/>
  <c r="B9" i="68" a="1"/>
  <c r="B9" i="68" s="1"/>
  <c r="D8" i="68" a="1"/>
  <c r="D8" i="68" s="1"/>
  <c r="C8" i="68" a="1"/>
  <c r="C8" i="68" s="1"/>
  <c r="B8" i="68" a="1"/>
  <c r="B8" i="68" s="1"/>
  <c r="B6" i="68" a="1"/>
  <c r="B6" i="68" s="1"/>
  <c r="D36" i="30" a="1"/>
  <c r="D36" i="30" s="1"/>
  <c r="B36" i="30" a="1"/>
  <c r="B36" i="30" s="1"/>
  <c r="D35" i="30" a="1"/>
  <c r="D35" i="30" s="1"/>
  <c r="C35" i="30" a="1"/>
  <c r="C35" i="30" s="1"/>
  <c r="B35" i="30" a="1"/>
  <c r="B35" i="30" s="1"/>
  <c r="D34" i="30" a="1"/>
  <c r="D34" i="30" s="1"/>
  <c r="C34" i="30" a="1"/>
  <c r="C34" i="30" s="1"/>
  <c r="B34" i="30" a="1"/>
  <c r="B34" i="30" s="1"/>
  <c r="D33" i="30" a="1"/>
  <c r="D33" i="30" s="1"/>
  <c r="C33" i="30" a="1"/>
  <c r="C33" i="30" s="1"/>
  <c r="B33" i="30" a="1"/>
  <c r="B33" i="30" s="1"/>
  <c r="D32" i="30" a="1"/>
  <c r="D32" i="30" s="1"/>
  <c r="C32" i="30" a="1"/>
  <c r="C32" i="30" s="1"/>
  <c r="B32" i="30" a="1"/>
  <c r="B32" i="30" s="1"/>
  <c r="D31" i="30" a="1"/>
  <c r="D31" i="30" s="1"/>
  <c r="C31" i="30" a="1"/>
  <c r="C31" i="30" s="1"/>
  <c r="B31" i="30" a="1"/>
  <c r="B31" i="30" s="1"/>
  <c r="D30" i="30" a="1"/>
  <c r="D30" i="30" s="1"/>
  <c r="C30" i="30" a="1"/>
  <c r="C30" i="30" s="1"/>
  <c r="B30" i="30" a="1"/>
  <c r="B30" i="30" s="1"/>
  <c r="D29" i="30" a="1"/>
  <c r="D29" i="30" s="1"/>
  <c r="C29" i="30" a="1"/>
  <c r="C29" i="30" s="1"/>
  <c r="B29" i="30" a="1"/>
  <c r="B29" i="30" s="1"/>
  <c r="D28" i="30" a="1"/>
  <c r="D28" i="30" s="1"/>
  <c r="C28" i="30" a="1"/>
  <c r="C28" i="30" s="1"/>
  <c r="B28" i="30" a="1"/>
  <c r="B28" i="30" s="1"/>
  <c r="D27" i="30" a="1"/>
  <c r="D27" i="30" s="1"/>
  <c r="C27" i="30" a="1"/>
  <c r="C27" i="30" s="1"/>
  <c r="D26" i="30" a="1"/>
  <c r="D26" i="30" s="1"/>
  <c r="C26" i="30" a="1"/>
  <c r="C26" i="30" s="1"/>
  <c r="D25" i="30" a="1"/>
  <c r="D25" i="30" s="1"/>
  <c r="C25" i="30" a="1"/>
  <c r="C25" i="30" s="1"/>
  <c r="D24" i="30" a="1"/>
  <c r="D24" i="30" s="1"/>
  <c r="C24" i="30" a="1"/>
  <c r="C24" i="30" s="1"/>
  <c r="D23" i="30" a="1"/>
  <c r="D23" i="30" s="1"/>
  <c r="C23" i="30" a="1"/>
  <c r="C23" i="30" s="1"/>
  <c r="B23" i="30" a="1"/>
  <c r="B23" i="30" s="1"/>
  <c r="D22" i="30" a="1"/>
  <c r="D22" i="30" s="1"/>
  <c r="C22" i="30" a="1"/>
  <c r="C22" i="30" s="1"/>
  <c r="B22" i="30" a="1"/>
  <c r="B22" i="30" s="1"/>
  <c r="D21" i="30" a="1"/>
  <c r="D21" i="30" s="1"/>
  <c r="C21" i="30" a="1"/>
  <c r="C21" i="30" s="1"/>
  <c r="B21" i="30" a="1"/>
  <c r="B21" i="30" s="1"/>
  <c r="D20" i="30" a="1"/>
  <c r="D20" i="30" s="1"/>
  <c r="C20" i="30" a="1"/>
  <c r="C20" i="30" s="1"/>
  <c r="B20" i="30" a="1"/>
  <c r="B20" i="30" s="1"/>
  <c r="D19" i="30" a="1"/>
  <c r="D19" i="30" s="1"/>
  <c r="C19" i="30" a="1"/>
  <c r="C19" i="30" s="1"/>
  <c r="B19" i="30" a="1"/>
  <c r="B19" i="30" s="1"/>
  <c r="D18" i="30" a="1"/>
  <c r="D18" i="30" s="1"/>
  <c r="C18" i="30" a="1"/>
  <c r="C18" i="30" s="1"/>
  <c r="B18" i="30" a="1"/>
  <c r="B18" i="30" s="1"/>
  <c r="D17" i="30" a="1"/>
  <c r="D17" i="30" s="1"/>
  <c r="C17" i="30" a="1"/>
  <c r="C17" i="30" s="1"/>
  <c r="B17" i="30" a="1"/>
  <c r="B17" i="30" s="1"/>
  <c r="D16" i="30" a="1"/>
  <c r="D16" i="30" s="1"/>
  <c r="C16" i="30" a="1"/>
  <c r="C16" i="30" s="1"/>
  <c r="B16" i="30" a="1"/>
  <c r="B16" i="30" s="1"/>
  <c r="D15" i="30" a="1"/>
  <c r="D15" i="30" s="1"/>
  <c r="C15" i="30" a="1"/>
  <c r="C15" i="30" s="1"/>
  <c r="B15" i="30" a="1"/>
  <c r="B15" i="30" s="1"/>
  <c r="D14" i="30" a="1"/>
  <c r="D14" i="30" s="1"/>
  <c r="C14" i="30" a="1"/>
  <c r="C14" i="30" s="1"/>
  <c r="B14" i="30" a="1"/>
  <c r="B14" i="30" s="1"/>
  <c r="D13" i="30" a="1"/>
  <c r="D13" i="30" s="1"/>
  <c r="C13" i="30" a="1"/>
  <c r="C13" i="30" s="1"/>
  <c r="B13" i="30" a="1"/>
  <c r="B13" i="30" s="1"/>
  <c r="D12" i="30" a="1"/>
  <c r="D12" i="30" s="1"/>
  <c r="C12" i="30" a="1"/>
  <c r="C12" i="30" s="1"/>
  <c r="B12" i="30" a="1"/>
  <c r="B12" i="30" s="1"/>
  <c r="D11" i="30" a="1"/>
  <c r="D11" i="30" s="1"/>
  <c r="C11" i="30" a="1"/>
  <c r="C11" i="30" s="1"/>
  <c r="B11" i="30" a="1"/>
  <c r="B11" i="30" s="1"/>
  <c r="D10" i="30" a="1"/>
  <c r="D10" i="30" s="1"/>
  <c r="C10" i="30" a="1"/>
  <c r="C10" i="30" s="1"/>
  <c r="B10" i="30" a="1"/>
  <c r="B10" i="30" s="1"/>
  <c r="D9" i="30" a="1"/>
  <c r="D9" i="30" s="1"/>
  <c r="C9" i="30" a="1"/>
  <c r="C9" i="30" s="1"/>
  <c r="B9" i="30" a="1"/>
  <c r="B9" i="30" s="1"/>
  <c r="D8" i="30" a="1"/>
  <c r="D8" i="30" s="1"/>
  <c r="C8" i="30" a="1"/>
  <c r="C8" i="30" s="1"/>
  <c r="B8" i="30" a="1"/>
  <c r="B8" i="30" s="1"/>
  <c r="B6" i="30" a="1"/>
  <c r="B6" i="30" s="1"/>
  <c r="B87" i="39" a="1"/>
  <c r="B87" i="39" s="1"/>
  <c r="B86" i="39" a="1"/>
  <c r="B86" i="39" s="1"/>
  <c r="B85" i="39" a="1"/>
  <c r="B85" i="39" s="1"/>
  <c r="B84" i="39" a="1"/>
  <c r="B84" i="39" s="1"/>
  <c r="B83" i="39" a="1"/>
  <c r="B83" i="39" s="1"/>
  <c r="B82" i="39" a="1"/>
  <c r="B82" i="39" s="1"/>
  <c r="B78" i="39" a="1"/>
  <c r="B78" i="39" s="1"/>
  <c r="B77" i="39" a="1"/>
  <c r="B77" i="39" s="1"/>
  <c r="B73" i="39" a="1"/>
  <c r="B73" i="39" s="1"/>
  <c r="B72" i="39" a="1"/>
  <c r="B72" i="39" s="1"/>
  <c r="B71" i="39" a="1"/>
  <c r="B71" i="39" s="1"/>
  <c r="B70" i="39" a="1"/>
  <c r="B70" i="39" s="1"/>
  <c r="B69" i="39" a="1"/>
  <c r="B69" i="39" s="1"/>
  <c r="B67" i="39" a="1"/>
  <c r="B67" i="39" s="1"/>
  <c r="B66" i="39" a="1"/>
  <c r="B66" i="39" s="1"/>
  <c r="B65" i="39" a="1"/>
  <c r="B65" i="39" s="1"/>
  <c r="B64" i="39" a="1"/>
  <c r="B64" i="39" s="1"/>
  <c r="B63" i="39" a="1"/>
  <c r="B63" i="39" s="1"/>
  <c r="B62" i="39" a="1"/>
  <c r="B62" i="39" s="1"/>
  <c r="B61" i="39" a="1"/>
  <c r="B61" i="39" s="1"/>
  <c r="B60" i="39" a="1"/>
  <c r="B60" i="39" s="1"/>
  <c r="C78" i="39" a="1"/>
  <c r="C78" i="39" s="1"/>
  <c r="C77" i="39" a="1"/>
  <c r="C77" i="39" s="1"/>
  <c r="C76" i="39" a="1"/>
  <c r="C76" i="39" s="1"/>
  <c r="C75" i="39" a="1"/>
  <c r="C75" i="39" s="1"/>
  <c r="C73" i="39" a="1"/>
  <c r="C73" i="39" s="1"/>
  <c r="C72" i="39" a="1"/>
  <c r="C72" i="39" s="1"/>
  <c r="C71" i="39" a="1"/>
  <c r="C71" i="39" s="1"/>
  <c r="C70" i="39" a="1"/>
  <c r="C70" i="39" s="1"/>
  <c r="C69" i="39" a="1"/>
  <c r="C69" i="39" s="1"/>
  <c r="C67" i="39" a="1"/>
  <c r="C67" i="39" s="1"/>
  <c r="C66" i="39" a="1"/>
  <c r="C66" i="39" s="1"/>
  <c r="C65" i="39" a="1"/>
  <c r="C65" i="39" s="1"/>
  <c r="C64" i="39" a="1"/>
  <c r="C64" i="39" s="1"/>
  <c r="C63" i="39" a="1"/>
  <c r="C63" i="39" s="1"/>
  <c r="C62" i="39" a="1"/>
  <c r="C62" i="39" s="1"/>
  <c r="C61" i="39" a="1"/>
  <c r="C61" i="39" s="1"/>
  <c r="C60" i="39" a="1"/>
  <c r="C60" i="39" s="1"/>
  <c r="C81" i="39" a="1"/>
  <c r="C81" i="39" s="1"/>
  <c r="B81" i="39" a="1"/>
  <c r="B81" i="39" s="1"/>
  <c r="D68" i="39" a="1"/>
  <c r="D68" i="39" s="1"/>
  <c r="C68" i="39" a="1"/>
  <c r="C68" i="39" s="1"/>
  <c r="B68" i="39" a="1"/>
  <c r="B68" i="39" s="1"/>
  <c r="D59" i="39" a="1"/>
  <c r="D59" i="39" s="1"/>
  <c r="C59" i="39" a="1"/>
  <c r="C59" i="39" s="1"/>
  <c r="B59" i="39" a="1"/>
  <c r="B59" i="39" s="1"/>
  <c r="B47" i="39" a="1"/>
  <c r="B47" i="39" s="1"/>
  <c r="C46" i="39" a="1"/>
  <c r="C46" i="39" s="1"/>
  <c r="C45" i="39" a="1"/>
  <c r="C45" i="39" s="1"/>
  <c r="C44" i="39" a="1"/>
  <c r="C44" i="39" s="1"/>
  <c r="C43" i="39" a="1"/>
  <c r="C43" i="39" s="1"/>
  <c r="C42" i="39" a="1"/>
  <c r="C42" i="39" s="1"/>
  <c r="C41" i="39" a="1"/>
  <c r="C41" i="39" s="1"/>
  <c r="C40" i="39" a="1"/>
  <c r="C40" i="39" s="1"/>
  <c r="C39" i="39" a="1"/>
  <c r="C39" i="39" s="1"/>
  <c r="C38" i="39" a="1"/>
  <c r="C38" i="39" s="1"/>
  <c r="C37" i="39" a="1"/>
  <c r="C37" i="39" s="1"/>
  <c r="C36" i="39" a="1"/>
  <c r="C36" i="39" s="1"/>
  <c r="C34" i="39" a="1"/>
  <c r="C34" i="39" s="1"/>
  <c r="C33" i="39" a="1"/>
  <c r="C33" i="39" s="1"/>
  <c r="C31" i="39" a="1"/>
  <c r="C31" i="39" s="1"/>
  <c r="G29" i="39" a="1"/>
  <c r="G29" i="39" s="1"/>
  <c r="F29" i="39" a="1"/>
  <c r="F29" i="39" s="1"/>
  <c r="E29" i="39" a="1"/>
  <c r="E29" i="39" s="1"/>
  <c r="D29" i="39" a="1"/>
  <c r="D29" i="39" s="1"/>
  <c r="C29" i="39" a="1"/>
  <c r="C29" i="39" s="1"/>
  <c r="B29" i="39" a="1"/>
  <c r="B29" i="39" s="1"/>
  <c r="G5" i="39" a="1"/>
  <c r="G5" i="39" s="1"/>
  <c r="F5" i="39" a="1"/>
  <c r="F5" i="39" s="1"/>
  <c r="E5" i="39" a="1"/>
  <c r="E5" i="39" s="1"/>
  <c r="D5" i="39" a="1"/>
  <c r="D5" i="39" s="1"/>
  <c r="C5" i="39" a="1"/>
  <c r="C5" i="39" s="1"/>
  <c r="B22" i="39" a="1"/>
  <c r="B22" i="39" s="1"/>
  <c r="C28" i="39" a="1"/>
  <c r="C28" i="39" s="1"/>
  <c r="C27" i="39" a="1"/>
  <c r="C27" i="39" s="1"/>
  <c r="C26" i="39" a="1"/>
  <c r="C26" i="39" s="1"/>
  <c r="C25" i="39" a="1"/>
  <c r="C25" i="39" s="1"/>
  <c r="C24" i="39" a="1"/>
  <c r="C24" i="39" s="1"/>
  <c r="C23" i="39" a="1"/>
  <c r="C23" i="39" s="1"/>
  <c r="C22" i="39" a="1"/>
  <c r="C22" i="39" s="1"/>
  <c r="C21" i="39" a="1"/>
  <c r="C21" i="39" s="1"/>
  <c r="C20" i="39" a="1"/>
  <c r="C20" i="39" s="1"/>
  <c r="C19" i="39" a="1"/>
  <c r="C19" i="39" s="1"/>
  <c r="C18" i="39" a="1"/>
  <c r="C18" i="39" s="1"/>
  <c r="C17" i="39" a="1"/>
  <c r="C17" i="39" s="1"/>
  <c r="C16" i="39" a="1"/>
  <c r="C16" i="39" s="1"/>
  <c r="C15" i="39" a="1"/>
  <c r="C15" i="39" s="1"/>
  <c r="C13" i="39" a="1"/>
  <c r="C13" i="39" s="1"/>
  <c r="C12" i="39" a="1"/>
  <c r="C12" i="39" s="1"/>
  <c r="C9" i="39" a="1"/>
  <c r="C9" i="39" s="1"/>
  <c r="C8" i="39" a="1"/>
  <c r="C8" i="39" s="1"/>
  <c r="C58" i="39" a="1"/>
  <c r="C58" i="39" s="1"/>
  <c r="B58" i="39" a="1"/>
  <c r="B58" i="39" s="1"/>
  <c r="C57" i="39" a="1"/>
  <c r="C57" i="39" s="1"/>
  <c r="B57" i="39" a="1"/>
  <c r="B57" i="39" s="1"/>
  <c r="C56" i="39" a="1"/>
  <c r="C56" i="39" s="1"/>
  <c r="B56" i="39" a="1"/>
  <c r="B56" i="39" s="1"/>
  <c r="C55" i="39" a="1"/>
  <c r="C55" i="39" s="1"/>
  <c r="B55" i="39" a="1"/>
  <c r="B55" i="39" s="1"/>
  <c r="C54" i="39" a="1"/>
  <c r="C54" i="39" s="1"/>
  <c r="B54" i="39" a="1"/>
  <c r="B54" i="39" s="1"/>
  <c r="C53" i="39" a="1"/>
  <c r="C53" i="39" s="1"/>
  <c r="B53" i="39" a="1"/>
  <c r="B53" i="39" s="1"/>
  <c r="C52" i="39" a="1"/>
  <c r="C52" i="39" s="1"/>
  <c r="B52" i="39" a="1"/>
  <c r="B52" i="39" s="1"/>
  <c r="C51" i="39" a="1"/>
  <c r="C51" i="39" s="1"/>
  <c r="B51" i="39" a="1"/>
  <c r="B51" i="39" s="1"/>
  <c r="C50" i="39" a="1"/>
  <c r="C50" i="39" s="1"/>
  <c r="B50" i="39" a="1"/>
  <c r="B50" i="39" s="1"/>
  <c r="C49" i="39" a="1"/>
  <c r="C49" i="39" s="1"/>
  <c r="B49" i="39" a="1"/>
  <c r="B49" i="39" s="1"/>
  <c r="D48" i="39" a="1"/>
  <c r="D48" i="39" s="1"/>
  <c r="C48" i="39" a="1"/>
  <c r="C48" i="39" s="1"/>
  <c r="B48" i="39" a="1"/>
  <c r="B48" i="39" s="1"/>
  <c r="B42" i="39" a="1"/>
  <c r="B42" i="39" s="1"/>
  <c r="B41" i="39" a="1"/>
  <c r="B41" i="39" s="1"/>
  <c r="B40" i="39" a="1"/>
  <c r="B40" i="39" s="1"/>
  <c r="B39" i="39" a="1"/>
  <c r="B39" i="39" s="1"/>
  <c r="B38" i="39" a="1"/>
  <c r="B38" i="39" s="1"/>
  <c r="B46" i="39" a="1"/>
  <c r="B46" i="39" s="1"/>
  <c r="B45" i="39" a="1"/>
  <c r="B45" i="39" s="1"/>
  <c r="B44" i="39" a="1"/>
  <c r="B44" i="39" s="1"/>
  <c r="B43" i="39" a="1"/>
  <c r="B43" i="39" s="1"/>
  <c r="B37" i="39" a="1"/>
  <c r="B37" i="39" s="1"/>
  <c r="B36" i="39" a="1"/>
  <c r="B36" i="39" s="1"/>
  <c r="B35" i="39" a="1"/>
  <c r="B35" i="39" s="1"/>
  <c r="B34" i="39" a="1"/>
  <c r="B34" i="39" s="1"/>
  <c r="B33" i="39" a="1"/>
  <c r="B33" i="39" s="1"/>
  <c r="B32" i="39" a="1"/>
  <c r="B32" i="39" s="1"/>
  <c r="B31" i="39" a="1"/>
  <c r="B31" i="39" s="1"/>
  <c r="B28" i="39" a="1"/>
  <c r="B28" i="39" s="1"/>
  <c r="B27" i="39" a="1"/>
  <c r="B27" i="39" s="1"/>
  <c r="B26" i="39" a="1"/>
  <c r="B26" i="39" s="1"/>
  <c r="B25" i="39" a="1"/>
  <c r="B25" i="39" s="1"/>
  <c r="B24" i="39" a="1"/>
  <c r="B24" i="39" s="1"/>
  <c r="B23" i="39" a="1"/>
  <c r="B23" i="39" s="1"/>
  <c r="B21" i="39" a="1"/>
  <c r="B21" i="39" s="1"/>
  <c r="B20" i="39" a="1"/>
  <c r="B20" i="39" s="1"/>
  <c r="B19" i="39" a="1"/>
  <c r="B19" i="39" s="1"/>
  <c r="B18" i="39" a="1"/>
  <c r="B18" i="39" s="1"/>
  <c r="B17" i="39" a="1"/>
  <c r="B17" i="39" s="1"/>
  <c r="B16" i="39" a="1"/>
  <c r="B16" i="39" s="1"/>
  <c r="B15" i="39" a="1"/>
  <c r="B15" i="39" s="1"/>
  <c r="B14" i="39" a="1"/>
  <c r="B14" i="39" s="1"/>
  <c r="B13" i="39" a="1"/>
  <c r="B13" i="39" s="1"/>
  <c r="B12" i="39" a="1"/>
  <c r="B12" i="39" s="1"/>
  <c r="B11" i="39" a="1"/>
  <c r="B11" i="39" s="1"/>
  <c r="B10" i="39" a="1"/>
  <c r="B10" i="39" s="1"/>
  <c r="B9" i="39" a="1"/>
  <c r="B9" i="39" s="1"/>
  <c r="B8" i="39" a="1"/>
  <c r="B8" i="39" s="1"/>
  <c r="B23" i="29" a="1"/>
  <c r="B23" i="29" s="1"/>
  <c r="B33" i="29" a="1"/>
  <c r="B33" i="29" s="1"/>
  <c r="B21" i="29" a="1"/>
  <c r="B21" i="29" s="1"/>
  <c r="B30" i="29" a="1"/>
  <c r="B30" i="29" s="1"/>
  <c r="B31" i="29" a="1"/>
  <c r="B31" i="29" s="1"/>
  <c r="B29" i="29" a="1"/>
  <c r="B29" i="29" s="1"/>
  <c r="B20" i="29" a="1"/>
  <c r="B20" i="29" s="1"/>
  <c r="B28" i="29" a="1"/>
  <c r="B28" i="29" s="1"/>
  <c r="B27" i="29" a="1"/>
  <c r="B27" i="29" s="1"/>
  <c r="B32" i="29" a="1"/>
  <c r="B32" i="29" s="1"/>
  <c r="B36" i="29" a="1"/>
  <c r="B36" i="29" s="1"/>
  <c r="B24" i="29" a="1"/>
  <c r="B24" i="29" s="1"/>
  <c r="B35" i="29" a="1"/>
  <c r="B35" i="29" s="1"/>
  <c r="B25" i="29" a="1"/>
  <c r="B25" i="29" s="1"/>
  <c r="B22" i="29" a="1"/>
  <c r="B22" i="29" s="1"/>
  <c r="B34" i="29" a="1"/>
  <c r="B34" i="29" s="1"/>
  <c r="B37" i="29" a="1"/>
  <c r="B37" i="29" s="1"/>
  <c r="E38" i="20" l="1"/>
  <c r="F38" i="20"/>
  <c r="G38" i="20"/>
  <c r="D38" i="20"/>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<sst xmlns="http://schemas.openxmlformats.org/spreadsheetml/2006/main" count="6379" uniqueCount="2656">
  <si>
    <t xml:space="preserve"> млн т СО2-экв</t>
  </si>
  <si>
    <t>по сегментам деятельности:</t>
  </si>
  <si>
    <t>Разведка и добыча нефти и газа</t>
  </si>
  <si>
    <t>Переработка нефти</t>
  </si>
  <si>
    <t>Транспортировка нефти</t>
  </si>
  <si>
    <t>Транспортировка газа</t>
  </si>
  <si>
    <t>Разведка и добыча урана</t>
  </si>
  <si>
    <t>Производство электроэнергии</t>
  </si>
  <si>
    <t>Производство теплоэнергии</t>
  </si>
  <si>
    <t>Железнодорожные перевозки</t>
  </si>
  <si>
    <t>Пассажирские авиаперевозки</t>
  </si>
  <si>
    <t>Телекоммуникационные услуги</t>
  </si>
  <si>
    <t>Сектор передачи электрической энергии</t>
  </si>
  <si>
    <t>Производство химической продукции</t>
  </si>
  <si>
    <t>Добыча угля</t>
  </si>
  <si>
    <t>Металлургические проекты (только для Тау-Кен Алтын, Tau-Ken Temir на простое)</t>
  </si>
  <si>
    <t>по видам энергии:</t>
  </si>
  <si>
    <t>Покупная электроэнергия</t>
  </si>
  <si>
    <t>Покупная тепловая энергия</t>
  </si>
  <si>
    <t>млн тенге</t>
  </si>
  <si>
    <t>Снижение выбросов Охвата 1 (прямые)</t>
  </si>
  <si>
    <t>Снижение выбросов Охвата 2 (косвенные)</t>
  </si>
  <si>
    <t>Летучие органические соединения (ЛОС)</t>
  </si>
  <si>
    <t>Оксид углерода (СО)</t>
  </si>
  <si>
    <t>Твердые частицы (РМ)</t>
  </si>
  <si>
    <t>Прочие</t>
  </si>
  <si>
    <t>по типу источника:</t>
  </si>
  <si>
    <t>поверхностные водные объекты</t>
  </si>
  <si>
    <t>подземные водные объекты</t>
  </si>
  <si>
    <t>городские системы водоснабжения</t>
  </si>
  <si>
    <t>попутно-пластовые воды</t>
  </si>
  <si>
    <t>воды сторонних организаций</t>
  </si>
  <si>
    <t>другие системы водоснабжения</t>
  </si>
  <si>
    <t>по типу деятельности:</t>
  </si>
  <si>
    <t>Приведения в действие гидрогенераторов ГЭС</t>
  </si>
  <si>
    <t>Поддержание пластового давления</t>
  </si>
  <si>
    <t>по типу принимающего объекта:</t>
  </si>
  <si>
    <t>по типу минерализации:</t>
  </si>
  <si>
    <t>пресная вода</t>
  </si>
  <si>
    <t>другая вода</t>
  </si>
  <si>
    <t>искусственные водные объекты (пруды-испарители, пруды-накопители и поля фильтрации)</t>
  </si>
  <si>
    <t>передано другим сторонам для утилизации</t>
  </si>
  <si>
    <t>Водопотребление по типу операций</t>
  </si>
  <si>
    <t>Производственные нужды</t>
  </si>
  <si>
    <t>Хозяйственно-питьевые</t>
  </si>
  <si>
    <t>Переданы без использования третьим сторонам</t>
  </si>
  <si>
    <t>ГЭС</t>
  </si>
  <si>
    <t>золоотвал</t>
  </si>
  <si>
    <t>Общий объем безвозвратного водопотребления</t>
  </si>
  <si>
    <t>Общий объем водопотребления в регионах с дефицитом воды</t>
  </si>
  <si>
    <t>Прочие показатели</t>
  </si>
  <si>
    <t>Объем повторно-используемой воды (после очистки)</t>
  </si>
  <si>
    <t>Объем оборотной воды</t>
  </si>
  <si>
    <t>тыс. ГДж</t>
  </si>
  <si>
    <t>Жидкое топливо, включая:</t>
  </si>
  <si>
    <t>Бензин</t>
  </si>
  <si>
    <t>Дизельное топливо</t>
  </si>
  <si>
    <t xml:space="preserve">Котельно-печное топливо, включая: </t>
  </si>
  <si>
    <t>Печное топливо</t>
  </si>
  <si>
    <t>Нефть</t>
  </si>
  <si>
    <t>Мазут</t>
  </si>
  <si>
    <t>Судовое топливо (мазут ИФО)</t>
  </si>
  <si>
    <t>Попутно-нефтяной газ</t>
  </si>
  <si>
    <t>Уголь</t>
  </si>
  <si>
    <t>Уголь каменный</t>
  </si>
  <si>
    <t xml:space="preserve">Газ, включая: </t>
  </si>
  <si>
    <t>Природный газ</t>
  </si>
  <si>
    <t>Газ отбензиненный</t>
  </si>
  <si>
    <t>СУГ</t>
  </si>
  <si>
    <t>Э/Э (за счет генерации от ВИЭ)</t>
  </si>
  <si>
    <t>Электроэнергия, в том числе:</t>
  </si>
  <si>
    <t>Собственное производство по Компании</t>
  </si>
  <si>
    <t>Проданная Электроэнергия</t>
  </si>
  <si>
    <t>Тепловая энергия, в том числе:</t>
  </si>
  <si>
    <t>Пар</t>
  </si>
  <si>
    <t>Охлаждение</t>
  </si>
  <si>
    <t>Переработка нефти и газа</t>
  </si>
  <si>
    <t xml:space="preserve">Производство электроэнергии </t>
  </si>
  <si>
    <t>Метталургические проекты</t>
  </si>
  <si>
    <t>Нефтезаводской газ</t>
  </si>
  <si>
    <t>Электроэнергия</t>
  </si>
  <si>
    <t>Тепловая энергия</t>
  </si>
  <si>
    <t>Другое</t>
  </si>
  <si>
    <t>Опасные отходы</t>
  </si>
  <si>
    <t>Неопасные отходы</t>
  </si>
  <si>
    <t>Золошлаковые отходы</t>
  </si>
  <si>
    <t>Вскрышные породы</t>
  </si>
  <si>
    <t>Объект</t>
  </si>
  <si>
    <t>Географическое положение 
(область, район)</t>
  </si>
  <si>
    <t>Портфельная компания</t>
  </si>
  <si>
    <t>Тип производственной деятельности площадки</t>
  </si>
  <si>
    <t>Ценность охраняемой территории (наземная, пресная или морская эконсистема)</t>
  </si>
  <si>
    <t>Статус охраняемой территории</t>
  </si>
  <si>
    <t>чел.</t>
  </si>
  <si>
    <t>по полу</t>
  </si>
  <si>
    <t>Мужчины</t>
  </si>
  <si>
    <t>%</t>
  </si>
  <si>
    <t>Женщины</t>
  </si>
  <si>
    <t>по возрасту</t>
  </si>
  <si>
    <t>До 30</t>
  </si>
  <si>
    <t>30-50</t>
  </si>
  <si>
    <t>Старше 50</t>
  </si>
  <si>
    <t>Республика Казахстан</t>
  </si>
  <si>
    <t>Абайская  область</t>
  </si>
  <si>
    <t>Акмолинская область</t>
  </si>
  <si>
    <t>Актюбинская область</t>
  </si>
  <si>
    <t>Алматинская область</t>
  </si>
  <si>
    <t>Атырауская область</t>
  </si>
  <si>
    <t>Западно-Казахстанская область</t>
  </si>
  <si>
    <t>Жамбылская  область</t>
  </si>
  <si>
    <t>Жетысуская область</t>
  </si>
  <si>
    <t>Карагандинская область</t>
  </si>
  <si>
    <t>Костанайская  область</t>
  </si>
  <si>
    <t>Кызылординская область</t>
  </si>
  <si>
    <t>Мангистауская область</t>
  </si>
  <si>
    <t>Павлодарская область</t>
  </si>
  <si>
    <t>Северо-Казахстанская область</t>
  </si>
  <si>
    <t>Туркестанская  область</t>
  </si>
  <si>
    <t>Улытауская область</t>
  </si>
  <si>
    <t>Восточно-Казахстанская область</t>
  </si>
  <si>
    <t>Южно-Казахстанская область (справочно, по примеру 2022 года)</t>
  </si>
  <si>
    <t>г.Астана</t>
  </si>
  <si>
    <t>г. Алматы</t>
  </si>
  <si>
    <t>г. Шымкент</t>
  </si>
  <si>
    <t>Прочие области (справочно, по примеру 2022 года)</t>
  </si>
  <si>
    <t>За пределами Республики Казахстан</t>
  </si>
  <si>
    <t>Страше 50</t>
  </si>
  <si>
    <t>Количество работников, вернувшихся на работу в отчетном периоде после окончания отпуска по уходу за ребенком</t>
  </si>
  <si>
    <t>Количество работников, вернувшихся на работу после окончания отпуска по уходу за ребенком, которые продолжали работать через 12 месяцев после возвращения на работу</t>
  </si>
  <si>
    <t>Коэффициент возвращения</t>
  </si>
  <si>
    <t>Коэффициент удержания</t>
  </si>
  <si>
    <t>часов</t>
  </si>
  <si>
    <t>млрд тенге</t>
  </si>
  <si>
    <t>Закупки, проведенные способом из одного источника</t>
  </si>
  <si>
    <t xml:space="preserve"> Закупки, проведенные способом запроса ценовых предложений</t>
  </si>
  <si>
    <t>Количество человек, охваченных системой управления охраной труда и промышленной безопасностью</t>
  </si>
  <si>
    <t>Количество человек, охваченных системой управления охраной труда и промышленной безопасностью, прошедшей процедуру внутреннего аудита (системы производственного контроля)</t>
  </si>
  <si>
    <t>ед.</t>
  </si>
  <si>
    <t>Количество пострадавших при несчастных случаях, связанных с трудовой деятельностью (в том числе погибшие)</t>
  </si>
  <si>
    <t>Количество погибших при несчастных случаях, связанных с трудовой деятельностью</t>
  </si>
  <si>
    <t>Количество тяжелых травм, связанных с производственной деятельностью</t>
  </si>
  <si>
    <t>-</t>
  </si>
  <si>
    <t>Коэффициент несчастных случаев со смертельным исходом</t>
  </si>
  <si>
    <t>Коэффициент тяжелых травм, связанных с производственной деятельностью</t>
  </si>
  <si>
    <t>Количество отработанных человеко-часов</t>
  </si>
  <si>
    <t>человеко-часов</t>
  </si>
  <si>
    <t>Коэффициент частоты производственных травм с временной потерей трудоспособности (LTIF)</t>
  </si>
  <si>
    <t>Количество смертельных случаев, не связанных с трудовой деятельностью по причине ухудшения здоровья</t>
  </si>
  <si>
    <t>Количество работников, прошедших периодический медицинский осмотр в соответствие с законодательством РК</t>
  </si>
  <si>
    <t>Затраты на охрану труда и промышленную безопасность</t>
  </si>
  <si>
    <t>Сумма затраченных денежных средств для обеспечения требований в области производственной безопасности, в том числе по направлениям:</t>
  </si>
  <si>
    <t>Охрана труда</t>
  </si>
  <si>
    <t xml:space="preserve">Пожарная безопасность </t>
  </si>
  <si>
    <t>Промышленная безопасность</t>
  </si>
  <si>
    <t>Обучение</t>
  </si>
  <si>
    <t xml:space="preserve">По гендерным группам: </t>
  </si>
  <si>
    <t xml:space="preserve">Мужчины </t>
  </si>
  <si>
    <t xml:space="preserve">Женщины </t>
  </si>
  <si>
    <t>По категориям персонала:</t>
  </si>
  <si>
    <t>Созданная прямая экономическая стоимость</t>
  </si>
  <si>
    <t>Суммарные доходы</t>
  </si>
  <si>
    <t>Суммарные расходы</t>
  </si>
  <si>
    <t>Прибыль</t>
  </si>
  <si>
    <t>Налоговые выплаты государству</t>
  </si>
  <si>
    <t>Выплаты поставщикам капитала</t>
  </si>
  <si>
    <t>Капитальные вложения</t>
  </si>
  <si>
    <t>Всего закупленных товаров и услуг</t>
  </si>
  <si>
    <t xml:space="preserve"> Закупки, проведенные способом открытого тендера</t>
  </si>
  <si>
    <t xml:space="preserve"> Закупки путём проведения конкурентных переговоров</t>
  </si>
  <si>
    <t xml:space="preserve"> Закупки в рамках внутрихолдинговой кооперации</t>
  </si>
  <si>
    <t xml:space="preserve">Председатель Совета директоров </t>
  </si>
  <si>
    <t>Джон Дудас</t>
  </si>
  <si>
    <t>Смаилов Алихан Асханович</t>
  </si>
  <si>
    <t>Председатель Правления в Совете директоров</t>
  </si>
  <si>
    <t>Есимов Ахметжан Смагулович</t>
  </si>
  <si>
    <t>Саткалиев Алмасадам Майданович</t>
  </si>
  <si>
    <t>Жакупов Нурлан Каршагович</t>
  </si>
  <si>
    <t>Общее количество подтвержденных случаев коррупции</t>
  </si>
  <si>
    <t>Общее количество случаев увольнения или наказания работников за коррупционные действия</t>
  </si>
  <si>
    <t>Общее количество подтвержденных случаев невозобновления или расторжения контрактов с деловыми партнерами из-за нарушений, связанных с коррупцией</t>
  </si>
  <si>
    <t>Публичные судебные дела о коррупции, возбужденные против организации или ее работников в течение отчетного периода, и результаты рассмотрения таких дел</t>
  </si>
  <si>
    <t>Общее количество обоснованных жалоб, полученных относительно нарушения конфиденциальности клиентов, с разбивкой по категориям, из них:</t>
  </si>
  <si>
    <t>кол-во жалоб, полученных от сторонних лиц и обоснованные организацией</t>
  </si>
  <si>
    <t>кол-во жалоб, полученных от контролирующих органов</t>
  </si>
  <si>
    <t>Общее количество выявленных утечек, краж или потерь данных клиентов</t>
  </si>
  <si>
    <t>Бизнес-партнеры</t>
  </si>
  <si>
    <t>Количество и доля работников, ознакомленных с антикоррупционными политиками и процедурами</t>
  </si>
  <si>
    <t>Количество и доля работников, прошедших антикоррупционный тренинг</t>
  </si>
  <si>
    <t>Ключевые производственные показатели</t>
  </si>
  <si>
    <t>Нефтегазовый сектор</t>
  </si>
  <si>
    <t>Добыча нефти и газового конденсата</t>
  </si>
  <si>
    <t>тыс. тонн/год</t>
  </si>
  <si>
    <t>Добыча нефти и газового конденсата (в сутки)</t>
  </si>
  <si>
    <t>тыс. тонн/сутки</t>
  </si>
  <si>
    <t>Добыча природного и попутного газа</t>
  </si>
  <si>
    <t>Добыча природного и попутного газа (в сутки)</t>
  </si>
  <si>
    <t>Количество участков бурения (с долей более 50%)</t>
  </si>
  <si>
    <t>кол-во</t>
  </si>
  <si>
    <t>тыс. тонн</t>
  </si>
  <si>
    <t>Производство нефтепродуктов, в т.ч.</t>
  </si>
  <si>
    <t>Вакуумный газойль (ВГО)</t>
  </si>
  <si>
    <t>Параксилол</t>
  </si>
  <si>
    <t>Бензол</t>
  </si>
  <si>
    <t>Кокс</t>
  </si>
  <si>
    <t>Сжиженный газ</t>
  </si>
  <si>
    <t>Сера</t>
  </si>
  <si>
    <t>Авиационное топливо</t>
  </si>
  <si>
    <t>Битум</t>
  </si>
  <si>
    <t>Товарная нефть</t>
  </si>
  <si>
    <t>Сырье для тех. углерода</t>
  </si>
  <si>
    <t>Легкая нафта</t>
  </si>
  <si>
    <t>Пропилен</t>
  </si>
  <si>
    <t>Другое (указать)</t>
  </si>
  <si>
    <t>Установленная мощность переработки</t>
  </si>
  <si>
    <t>Транспортировка природного газа, в т.ч.</t>
  </si>
  <si>
    <t>по магистральным газопроводам</t>
  </si>
  <si>
    <t>по газораспределительным сетям</t>
  </si>
  <si>
    <t>Транспортировка нефти, в т.ч.</t>
  </si>
  <si>
    <t>по магистральным трубопроводам</t>
  </si>
  <si>
    <t>морским сообщением (танкеры)</t>
  </si>
  <si>
    <t>Энергетика</t>
  </si>
  <si>
    <t>Объем производства электроэнергии, в т.ч.</t>
  </si>
  <si>
    <t>млрд кВт*ч</t>
  </si>
  <si>
    <t>на угле</t>
  </si>
  <si>
    <t>на газе природном</t>
  </si>
  <si>
    <t>на мазуте</t>
  </si>
  <si>
    <t>ВЭС</t>
  </si>
  <si>
    <t>СЭС</t>
  </si>
  <si>
    <t>Производство электроэнергии от турбины ТОО «СКЗ-U»</t>
  </si>
  <si>
    <t>Протяженность воздушных и кабельных линий (ЛЭП 0,4-220 кВ)</t>
  </si>
  <si>
    <t>км</t>
  </si>
  <si>
    <t>Протяженность воздушных и кабельных линий (ЛЭП 330-500 кВ)</t>
  </si>
  <si>
    <t>Протяженность воздушных и кабельных линий (ЛЭП 1150 кВ)</t>
  </si>
  <si>
    <t>Объем добычи угля</t>
  </si>
  <si>
    <t>млн тонн</t>
  </si>
  <si>
    <t>Химическая отрасль</t>
  </si>
  <si>
    <t>Серная кислота</t>
  </si>
  <si>
    <t>тонн</t>
  </si>
  <si>
    <t>Жидкий гербицид</t>
  </si>
  <si>
    <t>тыс. литров</t>
  </si>
  <si>
    <t>Гранулированный гербицид</t>
  </si>
  <si>
    <t>БОПП</t>
  </si>
  <si>
    <t>ПМ</t>
  </si>
  <si>
    <t>тыс. шт.</t>
  </si>
  <si>
    <t>Добыча и переработка полезных ископаемых</t>
  </si>
  <si>
    <t>Объем добычи природного урана</t>
  </si>
  <si>
    <t>Объем производства урановой продукции</t>
  </si>
  <si>
    <t>Объем производства редких металлов</t>
  </si>
  <si>
    <t>Объем добычи и переработки руды</t>
  </si>
  <si>
    <t>Производство готовой продукции: аффинированное золото</t>
  </si>
  <si>
    <t>Производство готовой продукции: аффинированное серебро</t>
  </si>
  <si>
    <t>Производство готовой продукции: кремний</t>
  </si>
  <si>
    <t>Производство готовой продукции: кварц</t>
  </si>
  <si>
    <t>Общий объем экспорта продукции в натуральных величинах</t>
  </si>
  <si>
    <t>Объем реализации U3O8 (консолидированный)</t>
  </si>
  <si>
    <t>вкл. объем реализации Компании</t>
  </si>
  <si>
    <t>Объем продаж редких металлов</t>
  </si>
  <si>
    <t>Бериллиевая продукция</t>
  </si>
  <si>
    <t>Танталовая продукция</t>
  </si>
  <si>
    <t>Ниобиевая продукция</t>
  </si>
  <si>
    <t>Услуги связи</t>
  </si>
  <si>
    <t>Число фиксированных линий</t>
  </si>
  <si>
    <t>тыс. линий</t>
  </si>
  <si>
    <t>Количество абонентов широкополосного доступа</t>
  </si>
  <si>
    <t>тыс. портов</t>
  </si>
  <si>
    <t>Количество абонентов платного ТВ</t>
  </si>
  <si>
    <t>тыс. точек</t>
  </si>
  <si>
    <t>Количество абонентов мобильной связи</t>
  </si>
  <si>
    <t>млн. абонентов</t>
  </si>
  <si>
    <t>Авиаперевозки</t>
  </si>
  <si>
    <t>Количество вылетов</t>
  </si>
  <si>
    <t>Средний возраст флота</t>
  </si>
  <si>
    <t>кол-во лет</t>
  </si>
  <si>
    <t>Предельный пассажирооборот (Available Seat Kilometres)</t>
  </si>
  <si>
    <t>Пассажиропоток</t>
  </si>
  <si>
    <t>млрд п-км</t>
  </si>
  <si>
    <t>Грузооборот</t>
  </si>
  <si>
    <t>млрд тонн/км</t>
  </si>
  <si>
    <t>Почтовые услуги</t>
  </si>
  <si>
    <t>тыс. ед.</t>
  </si>
  <si>
    <t>Грузооборот (всего)</t>
  </si>
  <si>
    <t>млрд. т км брутто</t>
  </si>
  <si>
    <t>Грузооборот (электровозы)</t>
  </si>
  <si>
    <t>Грузооборот (тепловозы)</t>
  </si>
  <si>
    <t>Объем производства теплоэнергии</t>
  </si>
  <si>
    <t>тыс. Гкал</t>
  </si>
  <si>
    <t>Авиационный пассажирооборот</t>
  </si>
  <si>
    <t>пкм</t>
  </si>
  <si>
    <t>Нужды производственных компаний Фонда</t>
  </si>
  <si>
    <t>пласт (для поддержания пластового давления)</t>
  </si>
  <si>
    <t>Выбросы парниковых газов</t>
  </si>
  <si>
    <t>Критерии методологии отчетности</t>
  </si>
  <si>
    <t>Многообразие и инклюзивность</t>
  </si>
  <si>
    <t xml:space="preserve">Мы стремимся создать такую рабочую среду, где исключаются любые формы дискриминации по религиозному, расовому, этническому, половому, возрастному и другим признакам.
В частности, мы следим за соблюдением прав работников, обращая особое внимание на защиту прав женщин. </t>
  </si>
  <si>
    <t>Покупная</t>
  </si>
  <si>
    <t xml:space="preserve">Мы признаем важность ответственного управления и сохранения водных ресурсов и стремимся минимизировать риски и воздействия на воду. Согласно прогнозу Института мировых ресурсов, Казахстан относится к странам со средним или высоким уровнем дефицита водных ресурсов (20–40%), а к 2040 году войдет в число стран с чрезвычайно высоким или высоким уровнем дефицита водных ресурсов. Мы реализуем меры по повышению эффективности водопользования и по сокращению потребления воды. </t>
  </si>
  <si>
    <t>Водные ресурсы</t>
  </si>
  <si>
    <t>Работники</t>
  </si>
  <si>
    <t>Мы создаем инклюзивную рабочую среду, где к каждому работнику относятся с уважением и поддерживаются высокие этические стандарты. Мы обеспечиваем равные карьерные возможности для всех.</t>
  </si>
  <si>
    <t>Название охраняемой территории</t>
  </si>
  <si>
    <t xml:space="preserve">Участок Исатай </t>
  </si>
  <si>
    <t>Северо-западная часть Каспийского моря</t>
  </si>
  <si>
    <t>АО НК "КазМунайГаз"</t>
  </si>
  <si>
    <t>разведка углевододоров</t>
  </si>
  <si>
    <t>морская экосистема</t>
  </si>
  <si>
    <t>Государственная заповедная зона в северной части Каспийского моря</t>
  </si>
  <si>
    <t>Расположен внутри границ</t>
  </si>
  <si>
    <t>Участок Абай</t>
  </si>
  <si>
    <t>Участки Алибекмола и Кожасай</t>
  </si>
  <si>
    <t xml:space="preserve">Актюбинская область, Мугалжарский район </t>
  </si>
  <si>
    <t>добыча углеводородов</t>
  </si>
  <si>
    <t>заказник Кокжиде – Кумжарган</t>
  </si>
  <si>
    <t>Расположен вблизи (1-10 км)</t>
  </si>
  <si>
    <t>Участок Урихтау</t>
  </si>
  <si>
    <t>Имеет смежные границы</t>
  </si>
  <si>
    <t>Участок Аль-Фараби</t>
  </si>
  <si>
    <t xml:space="preserve">Южная часть Каспийского моря </t>
  </si>
  <si>
    <t>Участок Kalamkas-Khazar Operating</t>
  </si>
  <si>
    <t>обустройство</t>
  </si>
  <si>
    <t>Участок Каражанбас</t>
  </si>
  <si>
    <t xml:space="preserve">Мангыстауская область, Полуостров Бузачи </t>
  </si>
  <si>
    <t>наземная экосистема</t>
  </si>
  <si>
    <t>Магистральный трубопровод АО «Интергаз Центральная Азия»</t>
  </si>
  <si>
    <t xml:space="preserve">Южно-Казахстанская область </t>
  </si>
  <si>
    <t>АО «НК «QazaqGaz»</t>
  </si>
  <si>
    <t>магистральный трубопровод</t>
  </si>
  <si>
    <t>не применимо</t>
  </si>
  <si>
    <t>Сырдарья-Туркестанский государственный региональный природный парк</t>
  </si>
  <si>
    <t>Магистральный газопровод «Бухара — Урал»</t>
  </si>
  <si>
    <t>Актюбенская область Костанайская область</t>
  </si>
  <si>
    <t>магистральный газопровод</t>
  </si>
  <si>
    <t>Михайловский государственный природный заказник</t>
  </si>
  <si>
    <t>Рудник Харасан-2</t>
  </si>
  <si>
    <t>Кызылординская область, Жанакорганский район</t>
  </si>
  <si>
    <t xml:space="preserve">АО «НАК «Казатомпром» </t>
  </si>
  <si>
    <t>добыча урановой руды методом ПСВ</t>
  </si>
  <si>
    <t>Южно-Казахстанская государственная заповедная зона</t>
  </si>
  <si>
    <t>Рудник Южный Карамурун</t>
  </si>
  <si>
    <t>Кызылординская область, Шиелийский район</t>
  </si>
  <si>
    <t>Каргалинский государственный природный заказник</t>
  </si>
  <si>
    <t>Рудник Каратау</t>
  </si>
  <si>
    <t>Туркестанская область, Сузакский район</t>
  </si>
  <si>
    <t>Рудник Куланды</t>
  </si>
  <si>
    <t>Рудник Южный Инкай</t>
  </si>
  <si>
    <t>Рудник Инкай</t>
  </si>
  <si>
    <t>Рудник Западный Мынкудук</t>
  </si>
  <si>
    <t>Рудник Восточный Мынкудук</t>
  </si>
  <si>
    <t>Рудник Центральный Мынкудук</t>
  </si>
  <si>
    <t>Рудник Жалпак</t>
  </si>
  <si>
    <t>Рудник Акдала</t>
  </si>
  <si>
    <t>Рудник Уванас</t>
  </si>
  <si>
    <t>Каракия-Каракольский государственный природный заказник
Кендерли-Каясанская государственная заповедная зона
Адамтас государственный природный зоологический заказник</t>
  </si>
  <si>
    <r>
      <t>Размер производственной площадки (в км</t>
    </r>
    <r>
      <rPr>
        <b/>
        <vertAlign val="superscript"/>
        <sz val="12"/>
        <color theme="0"/>
        <rFont val="Arial"/>
        <family val="2"/>
        <charset val="204"/>
      </rPr>
      <t>2</t>
    </r>
    <r>
      <rPr>
        <b/>
        <sz val="12"/>
        <color theme="0"/>
        <rFont val="Arial"/>
        <family val="2"/>
        <charset val="204"/>
      </rPr>
      <t>)</t>
    </r>
  </si>
  <si>
    <r>
      <t xml:space="preserve">Производственные площадки, находящиеся в собственности, в аренде или под управлением организации и расположенные на охраняемых природных территориях и территориях с высокой ценностью биоразнообразия вне их границ </t>
    </r>
    <r>
      <rPr>
        <b/>
        <vertAlign val="superscript"/>
        <sz val="12"/>
        <rFont val="Arial"/>
        <family val="2"/>
        <charset val="204"/>
      </rPr>
      <t>GRI 304-1</t>
    </r>
  </si>
  <si>
    <t>ТОО «Первая ветровая электрическая станция»</t>
  </si>
  <si>
    <t>Акмолинская область, Ерейментауский район</t>
  </si>
  <si>
    <t>АО «Самрук Энерго»</t>
  </si>
  <si>
    <t xml:space="preserve">выработка электроэнергии </t>
  </si>
  <si>
    <t>ТОО «Ereymentau Wind Power»</t>
  </si>
  <si>
    <t>по региону:</t>
  </si>
  <si>
    <t>Государственный национальный природный парк «Буйратау»</t>
  </si>
  <si>
    <t>Рудник Центральный Мойынкум</t>
  </si>
  <si>
    <t>Рудник Южный Мойынкум</t>
  </si>
  <si>
    <t>Рудник Канжуган</t>
  </si>
  <si>
    <t>Рудник Заречное</t>
  </si>
  <si>
    <t>Туркестанская область, Отрарский район</t>
  </si>
  <si>
    <t>Арысская и Карактауская государственная заповедная зона</t>
  </si>
  <si>
    <t>Расходы на охрану окружающей среды без учета платежей за эмиссии</t>
  </si>
  <si>
    <t>по типу мероприятий</t>
  </si>
  <si>
    <t>Внедрение технологий, в т.ч.</t>
  </si>
  <si>
    <t xml:space="preserve"> НДТ</t>
  </si>
  <si>
    <t>Лесоклиматические проекты</t>
  </si>
  <si>
    <t>Энергоэффективность</t>
  </si>
  <si>
    <t xml:space="preserve">Исследования и разработки </t>
  </si>
  <si>
    <t>Платежи за эмиссии, в т.ч.</t>
  </si>
  <si>
    <t>Сумма платежей за сверхнормативные эмиссии</t>
  </si>
  <si>
    <t>Сумма оплаченных штрафов за нарушение природоохранного законодательства</t>
  </si>
  <si>
    <t>Предъявлено</t>
  </si>
  <si>
    <t>Оплачено</t>
  </si>
  <si>
    <t>Случаи нефинансовых санкций</t>
  </si>
  <si>
    <t>по сроку договора найма:</t>
  </si>
  <si>
    <t>по времени работы:</t>
  </si>
  <si>
    <t xml:space="preserve">Перечень затронутых территорий, значимых для сохранения биоразнообразия </t>
  </si>
  <si>
    <t xml:space="preserve">Прочие области </t>
  </si>
  <si>
    <t>Энергопотребление</t>
  </si>
  <si>
    <t>В основе нашего подхода к управлению энергоэффективностью лежит приверженность инновациям и постоянному совершенствованию.
Используя передовые технологии, внедряя лучшие практики и формируя культуру энергосбережения среди работников, мы стремимся добиться значительного прогресса в достижении целей устойчивого развития, одновременно повышая операционную устойчивость и конкурентоспособность.</t>
  </si>
  <si>
    <t>Управление отходами</t>
  </si>
  <si>
    <t xml:space="preserve">Обращение с производственными и коммунальными отходами, временное хранение, транспортировка, переработка и захоронение осуществляются в соответствии с законодательными нормами Республики Казахстан и не представляют угрозу окружающей среде, здоровью работников и местных жителей. Государственные органы проводят регулярные проверки безопасного обращения с отходами. </t>
  </si>
  <si>
    <t>Расходы, связанные с охраной окружающей среды</t>
  </si>
  <si>
    <t>Созданная и распределенная экономическая стоимость</t>
  </si>
  <si>
    <t>Мы вносим свой вклад в конкурентоспособность и устойчивость рынка труда к изменениям путем содействия переквалификации кадров и развития персонала. Развитие человеческого капитала через наращивание кадрового потенциала, усиление компетенций работников в новых областях и непрерывное повышение их квалификации, основываясь на лучших мировых практиках, является одной из стратегических задач Фонда.</t>
  </si>
  <si>
    <t xml:space="preserve">Важной частью нашей стратегии является обеспечение производственной безопасности и следование принципу «нулевого травматизма Vision Zero». Наша деятельность соответствует международным стандартам ISO 45001-2018 «Система менеджмента в области охраны здоровья и безопасности труда», которая распространяется на всех работников Группы Фонда.
Мы постоянно совершенствуем работу системы по обеспечению безопасности наших работников и безаварийного производства на объектах. </t>
  </si>
  <si>
    <t>Коэффициент дорожно-транспортных происшествий (коэффициент)</t>
  </si>
  <si>
    <t>Практика закупок</t>
  </si>
  <si>
    <t>Разнообразие и инклюзивность</t>
  </si>
  <si>
    <t>Охрана труда и производственная безопасность</t>
  </si>
  <si>
    <t>Местные сообщества</t>
  </si>
  <si>
    <t>Имея разнообразные производственные активы и широкое распространение во всех регионах Казахстана, мы признаем значимость нашего воздействия на биоразнообразие. В нашей деятельности мы следуем требованиям Куньминско-Монреальской рамочной программы в области биоразнообразия.</t>
  </si>
  <si>
    <t>Штатные работники по регионам (2023 г.)</t>
  </si>
  <si>
    <t>Комплаенс</t>
  </si>
  <si>
    <t>Производственные показатели</t>
  </si>
  <si>
    <t>Показатели дорожно-транспортных происшествий</t>
  </si>
  <si>
    <t>Показатели охраны здоровья</t>
  </si>
  <si>
    <t>Количество работников, состоящих на «Д» учете</t>
  </si>
  <si>
    <t>Содержание</t>
  </si>
  <si>
    <t xml:space="preserve">GRI Content </t>
  </si>
  <si>
    <t>Выбросы</t>
  </si>
  <si>
    <t>Отходы</t>
  </si>
  <si>
    <t>Расходы на охрану окружающей среды</t>
  </si>
  <si>
    <t>ОТиПБ</t>
  </si>
  <si>
    <t>Корпоративное управление</t>
  </si>
  <si>
    <t xml:space="preserve">Финансы </t>
  </si>
  <si>
    <t>Закупки</t>
  </si>
  <si>
    <t>Указатель содержания GRI</t>
  </si>
  <si>
    <t>Стандарт GRI</t>
  </si>
  <si>
    <t>Номер и название показателя</t>
  </si>
  <si>
    <t>Расположение в ESG Databook</t>
  </si>
  <si>
    <t>2-7 Работники</t>
  </si>
  <si>
    <t>2-27 Соблюдение законов и нормативных актов</t>
  </si>
  <si>
    <t>GRI 201 Экономическая результативность 2016</t>
  </si>
  <si>
    <t>Emissions</t>
  </si>
  <si>
    <t>201-1 Прямая экономическая стоимость, созданная и распределенная</t>
  </si>
  <si>
    <t>2-8 Работники, которые не являются работниками организации</t>
  </si>
  <si>
    <t>GRI 205 Противодействие коррупции 2016</t>
  </si>
  <si>
    <t>205-2 Информирование и обучение по вопросам антикоррупционной политики и процедур</t>
  </si>
  <si>
    <t>205-3 Подтвержденные случаи коррупции и предпринятые меры</t>
  </si>
  <si>
    <t>GRI 302 Энергия 2016</t>
  </si>
  <si>
    <t xml:space="preserve">302-1 Потребление энергии внутри организации </t>
  </si>
  <si>
    <t>302-3 Энергоемкость</t>
  </si>
  <si>
    <t>302-4 Сокращение энергопотребления</t>
  </si>
  <si>
    <t>GRI 204 Практика закупок 2016</t>
  </si>
  <si>
    <t>204-1 Доля расходов на местных поставщиков</t>
  </si>
  <si>
    <t>GRI 303 Вода и сбросы 2018</t>
  </si>
  <si>
    <t>303-3 Водозабор</t>
  </si>
  <si>
    <t>303-4 Водоотведение</t>
  </si>
  <si>
    <t>303-5 Водопотребление</t>
  </si>
  <si>
    <t>GRI 305 Эмиссии 2016</t>
  </si>
  <si>
    <t>305-1 Прямые выбросы парниковых газов (Область охвата 1)</t>
  </si>
  <si>
    <t xml:space="preserve">305-2 Косвенные энергетические выбросы парниковых газов (Область охвата 2) </t>
  </si>
  <si>
    <t xml:space="preserve">305-4 Интенсивность выбросов парниковых газов </t>
  </si>
  <si>
    <t>305-5 Сокращение выбросов парниковых газов</t>
  </si>
  <si>
    <t>305-7 Оксиды азота (NOx), оксиды серы (SOx) и другие значительные выбросы в атмосферу</t>
  </si>
  <si>
    <t>306-3 Образовавшиеся отходы</t>
  </si>
  <si>
    <t>GRI 306 Отходы 2020</t>
  </si>
  <si>
    <t>GRI 401 Занятость 2016</t>
  </si>
  <si>
    <t>401-1 Найм новых сотрудников и текучесть кадров</t>
  </si>
  <si>
    <t>401-3 Декретный отпуск</t>
  </si>
  <si>
    <t>405-1 Разнообразие руководящих органов и персонала</t>
  </si>
  <si>
    <t>GRI 403 Охрана труда и безопасность 2018</t>
  </si>
  <si>
    <t>403-8 Работники, охваченные системой управления вопросами охраны труда и безопасности труда</t>
  </si>
  <si>
    <t>403-9 Производственные травмы</t>
  </si>
  <si>
    <t>Water resources</t>
  </si>
  <si>
    <t>GRI 404 Тренинги и обучение 2016</t>
  </si>
  <si>
    <t>404-1 Среднее количество часов обучения в год на одного работника</t>
  </si>
  <si>
    <t>404-3 Процент работников, получающих регулярные оценки производительности и развития карьеры</t>
  </si>
  <si>
    <t>GRI 418 Неприкосновенность частной жизни 2016</t>
  </si>
  <si>
    <t>418-1 Обоснованные жалобы на нарушение неприкосновенности частной жизни клиентов и потерю их данных</t>
  </si>
  <si>
    <t>Вкладка Комплаенс</t>
  </si>
  <si>
    <t>Вкладка Выбросы</t>
  </si>
  <si>
    <t>Вкладка Отходы</t>
  </si>
  <si>
    <t>Energy</t>
  </si>
  <si>
    <t>Вкладка Водные ресурсы</t>
  </si>
  <si>
    <t>Вкладка Энергопотребление</t>
  </si>
  <si>
    <t>Вкладка Работники</t>
  </si>
  <si>
    <t>Вкладка Разнообразие и инклюзивность</t>
  </si>
  <si>
    <t>Вкладка Закупки</t>
  </si>
  <si>
    <t>Вкладка Обучение</t>
  </si>
  <si>
    <t>Вкладка ОТиПБ</t>
  </si>
  <si>
    <t xml:space="preserve">Вкладка Финансы </t>
  </si>
  <si>
    <t>Waste</t>
  </si>
  <si>
    <t>GRI 2 Общие раскрытия 2021</t>
  </si>
  <si>
    <t>Employees</t>
  </si>
  <si>
    <t>Тема</t>
  </si>
  <si>
    <t>Показатель</t>
  </si>
  <si>
    <t>Качество воздуха</t>
  </si>
  <si>
    <t>Выбросы в атмосферу NOх, SОх и других значимых загрязняющих веществ</t>
  </si>
  <si>
    <t>Общий объем потребляемого топлива, процент возобновляемых источников</t>
  </si>
  <si>
    <t>Управление отходами и опасными материалами</t>
  </si>
  <si>
    <t>Общий вес образовавшихся опасных отходов</t>
  </si>
  <si>
    <t>(1) Общий объем забранной воды, (2) Общий объем потребленной воды; процент каждого из них в регионах с высоким или чрезвычайно высоким базовым водным дефицитом</t>
  </si>
  <si>
    <t>Управление водными ресурсами</t>
  </si>
  <si>
    <t>Training</t>
  </si>
  <si>
    <t>Финансы</t>
  </si>
  <si>
    <t>2-9 Структура и состав органов
управления</t>
  </si>
  <si>
    <t>Вкладка Корпоративное управление</t>
  </si>
  <si>
    <t>Content</t>
  </si>
  <si>
    <t>Environmental protection expenditures</t>
  </si>
  <si>
    <t>Local communities</t>
  </si>
  <si>
    <t>Corporate governance</t>
  </si>
  <si>
    <t>Finance</t>
  </si>
  <si>
    <t>Procurement</t>
  </si>
  <si>
    <t>Compliance</t>
  </si>
  <si>
    <t>Operational indicators</t>
  </si>
  <si>
    <t>Greenhouse gas emissions</t>
  </si>
  <si>
    <t>Углекислый газ (CO2)</t>
  </si>
  <si>
    <t>Метан (CH4)</t>
  </si>
  <si>
    <t>Закись азота (N2O)</t>
  </si>
  <si>
    <t>Carbon dioxide (CO2)</t>
  </si>
  <si>
    <t>Methane (CH4)</t>
  </si>
  <si>
    <t xml:space="preserve">Nitrogen oxide (N2O) </t>
  </si>
  <si>
    <t xml:space="preserve">By segments: </t>
  </si>
  <si>
    <t>Oil and gas exploration and production</t>
  </si>
  <si>
    <t>Oil and gas refining</t>
  </si>
  <si>
    <t>Oil transportation</t>
  </si>
  <si>
    <t>Gas transportation</t>
  </si>
  <si>
    <t>Uranium exploration and production</t>
  </si>
  <si>
    <t>Electricity production</t>
  </si>
  <si>
    <t>Heat production</t>
  </si>
  <si>
    <t>Railway transportation</t>
  </si>
  <si>
    <t>Passenger air transportation</t>
  </si>
  <si>
    <t>Telecommunication services</t>
  </si>
  <si>
    <t>Electric power transmission sector</t>
  </si>
  <si>
    <t>Production of chemical products</t>
  </si>
  <si>
    <t>Coal mining</t>
  </si>
  <si>
    <t>Metallurgical projects (For Tau-Ken Altyn only, Tau-Ken Temir is at downtime)</t>
  </si>
  <si>
    <t>By energy type:</t>
  </si>
  <si>
    <t>By type of greenhouse gases:</t>
  </si>
  <si>
    <t>Purchased electricity</t>
  </si>
  <si>
    <t>Purchased heat energy</t>
  </si>
  <si>
    <t>млн т СО2-экв</t>
  </si>
  <si>
    <t>Оксиды азота (NOХ)</t>
  </si>
  <si>
    <t>Диоксид серы (SOX)</t>
  </si>
  <si>
    <t>Scope 1 emission reductions (direct)</t>
  </si>
  <si>
    <t>Scope 2 emission reductions (indirect)</t>
  </si>
  <si>
    <t>Nitrogen oxides (in terms of NOx)</t>
  </si>
  <si>
    <t>Sulfur Dioxide (SOx)</t>
  </si>
  <si>
    <t xml:space="preserve"> Particulate matter (PM)</t>
  </si>
  <si>
    <t>Carbon oxide (CO)</t>
  </si>
  <si>
    <t>Volatile organic compounds (VOCs)</t>
  </si>
  <si>
    <t>Other</t>
  </si>
  <si>
    <t>ton</t>
  </si>
  <si>
    <t>We recognize the importance of responsible management and conservation of water resources and strive to minimize water risks and impacts. According to the World Resources Institute's forecast, Kazakhstan is among the countries with medium to high levels of water scarcity (20-40%), and by 2040 will be among the countries with extremely high or high levels of water scarcity. We are implementing measures to improve water use efficiency and reduce water consumption.</t>
  </si>
  <si>
    <t>by source type:</t>
  </si>
  <si>
    <t xml:space="preserve">Surface water </t>
  </si>
  <si>
    <t>Groundwater</t>
  </si>
  <si>
    <t>Municipal water supply systems</t>
  </si>
  <si>
    <t>Produced water</t>
  </si>
  <si>
    <t>Third-party water</t>
  </si>
  <si>
    <t>Other water supply systems</t>
  </si>
  <si>
    <t>by type of activity:</t>
  </si>
  <si>
    <t>Powering hydroelectric generators of HPPs</t>
  </si>
  <si>
    <t>Reservoir pressure maintenance</t>
  </si>
  <si>
    <t>by type of mineralization:</t>
  </si>
  <si>
    <t>Fresh water</t>
  </si>
  <si>
    <t>Other water</t>
  </si>
  <si>
    <t>by type of source:</t>
  </si>
  <si>
    <t>surface sources</t>
  </si>
  <si>
    <t>underground sources</t>
  </si>
  <si>
    <t>municipal water supply systems</t>
  </si>
  <si>
    <t>third-party water</t>
  </si>
  <si>
    <t>other water systems</t>
  </si>
  <si>
    <t>by type of receiving facility:</t>
  </si>
  <si>
    <t>surface water</t>
  </si>
  <si>
    <t>reservoir (to maintain formation pressure)</t>
  </si>
  <si>
    <t>artificial water bodies (evaporation ponds, storage ponds and filtration fields)</t>
  </si>
  <si>
    <t xml:space="preserve">transferred to other parties for treatment </t>
  </si>
  <si>
    <t>ash dump</t>
  </si>
  <si>
    <t>By type of activity:</t>
  </si>
  <si>
    <t>needs of the Fund's manufacturing companies</t>
  </si>
  <si>
    <t>powering hydroelectric generators of HPPs</t>
  </si>
  <si>
    <t>reservoir pressure maintenance</t>
  </si>
  <si>
    <t>Water use by type of operations</t>
  </si>
  <si>
    <t>Production needs</t>
  </si>
  <si>
    <t>Domestic</t>
  </si>
  <si>
    <t>Transferred without use to third parties</t>
  </si>
  <si>
    <t>Total irrecoverable water consumption</t>
  </si>
  <si>
    <t>Total water consumption in water scarce regions</t>
  </si>
  <si>
    <t>Other indicators</t>
  </si>
  <si>
    <t>Volume of reused water (after treatment)</t>
  </si>
  <si>
    <t>Volume of recycled water</t>
  </si>
  <si>
    <t xml:space="preserve">Energy consumption </t>
  </si>
  <si>
    <t>At the heart of our approach to energy efficiency management is a commitment to innovation and continuous improvement.
By utilizing advanced technologies, adopting best practices and fostering a culture of energy conservation among our employees, we aim to make significant progress towards achieving our sustainability goals while improving our operational resilience and competitiveness.</t>
  </si>
  <si>
    <t>thous. GJ</t>
  </si>
  <si>
    <t>Liquid fuels, including:</t>
  </si>
  <si>
    <t>Gasoline</t>
  </si>
  <si>
    <t>Diesel fuel</t>
  </si>
  <si>
    <t>Boiler and heating oil, including:</t>
  </si>
  <si>
    <t>Heating oil</t>
  </si>
  <si>
    <t>Oil</t>
  </si>
  <si>
    <t>Mazut</t>
  </si>
  <si>
    <t>Marine fuel (IFO fuel oil)</t>
  </si>
  <si>
    <t>Associated petroleum gas</t>
  </si>
  <si>
    <t>Coal</t>
  </si>
  <si>
    <t xml:space="preserve">Gas, including: </t>
  </si>
  <si>
    <t>Natural gas</t>
  </si>
  <si>
    <t>tail gas</t>
  </si>
  <si>
    <t>CPBM (LPG)</t>
  </si>
  <si>
    <t>Electricity from RES</t>
  </si>
  <si>
    <t>Electricity, including:</t>
  </si>
  <si>
    <t>Own production of Company</t>
  </si>
  <si>
    <t>Electricity sold</t>
  </si>
  <si>
    <t>Heat energy, including:</t>
  </si>
  <si>
    <t>Purchased heat</t>
  </si>
  <si>
    <t>Own production by the Company</t>
  </si>
  <si>
    <t>Heat energy sold</t>
  </si>
  <si>
    <t>Steam</t>
  </si>
  <si>
    <t>Cooling</t>
  </si>
  <si>
    <t xml:space="preserve">Metallurgical projects </t>
  </si>
  <si>
    <t>Oil refining</t>
  </si>
  <si>
    <t>Heat energy production</t>
  </si>
  <si>
    <t>Railway transportation (passenger turnover)</t>
  </si>
  <si>
    <t>Metallurgical projects</t>
  </si>
  <si>
    <t>Fuel oil</t>
  </si>
  <si>
    <t>Refinery gas</t>
  </si>
  <si>
    <t>Electricity</t>
  </si>
  <si>
    <t>Heat energy</t>
  </si>
  <si>
    <t>Мазмұны</t>
  </si>
  <si>
    <t>Waste management</t>
  </si>
  <si>
    <t xml:space="preserve">Industrial and municipal waste management, temporary storage, transportation, recycling and disposal are carried out in accordance with the legislative norms of the Republic of Kazakhstan and do not pose a threat to the environment, health of employees and local residents. State authorities conduct regular inspections of safe waste management. </t>
  </si>
  <si>
    <t>Hazardous waste</t>
  </si>
  <si>
    <t>Non-hazardous waste</t>
  </si>
  <si>
    <t>Ash and slag waste</t>
  </si>
  <si>
    <t>Overburden</t>
  </si>
  <si>
    <t>Сумма нормативных платежей за эмиссии (налог)</t>
  </si>
  <si>
    <t>KZT million</t>
  </si>
  <si>
    <t>Environmental protection costs excluding emissions payments</t>
  </si>
  <si>
    <t>Technologies implementation. including</t>
  </si>
  <si>
    <t xml:space="preserve"> BAT</t>
  </si>
  <si>
    <t>Forest-climatic projects</t>
  </si>
  <si>
    <t>Energy efficiency</t>
  </si>
  <si>
    <t xml:space="preserve">R&amp;D </t>
  </si>
  <si>
    <t>Regulatory emissions payments (tax)</t>
  </si>
  <si>
    <t>Over limit emissions payments</t>
  </si>
  <si>
    <t xml:space="preserve">Environmental fines </t>
  </si>
  <si>
    <t>Claimed</t>
  </si>
  <si>
    <t>Paid</t>
  </si>
  <si>
    <t>Cases of non-financial sanctions</t>
  </si>
  <si>
    <t>Emission Payments including</t>
  </si>
  <si>
    <t>Шығарындылар</t>
  </si>
  <si>
    <t>We create an inclusive work environment where every employee is treated with respect and high ethical standards are upheld. We provide equal career opportunities for all.</t>
  </si>
  <si>
    <t>1.1.1</t>
  </si>
  <si>
    <t>1.1.2</t>
  </si>
  <si>
    <t>1.1.3</t>
  </si>
  <si>
    <t>1.1.4</t>
  </si>
  <si>
    <t>1.1.5</t>
  </si>
  <si>
    <t>1.1.6</t>
  </si>
  <si>
    <t>1.1.7</t>
  </si>
  <si>
    <t>1.1.8</t>
  </si>
  <si>
    <t>1.1.9</t>
  </si>
  <si>
    <t>1.1.11</t>
  </si>
  <si>
    <t>1.1.12</t>
  </si>
  <si>
    <t>1.1.13</t>
  </si>
  <si>
    <t>1.1.14</t>
  </si>
  <si>
    <t>1.1.15</t>
  </si>
  <si>
    <t>1.1.16</t>
  </si>
  <si>
    <t>1.1.17</t>
  </si>
  <si>
    <t>person</t>
  </si>
  <si>
    <t>by region</t>
  </si>
  <si>
    <t>Republic of Kazakhstan</t>
  </si>
  <si>
    <t>Abai region</t>
  </si>
  <si>
    <t>Akmola oblast</t>
  </si>
  <si>
    <t>Aktobe region</t>
  </si>
  <si>
    <t>Almaty oblast</t>
  </si>
  <si>
    <t>Atyrau region</t>
  </si>
  <si>
    <t>West Kazakhstan oblast</t>
  </si>
  <si>
    <t>Zhambyl region</t>
  </si>
  <si>
    <t>Zhetysu region</t>
  </si>
  <si>
    <t>Karaganda region</t>
  </si>
  <si>
    <t>Kostanay oblast</t>
  </si>
  <si>
    <t>Kyzylorda oblast</t>
  </si>
  <si>
    <t>Mangystau oblast</t>
  </si>
  <si>
    <t>Pavlodar region</t>
  </si>
  <si>
    <t>North Kazakhstan oblast</t>
  </si>
  <si>
    <t>Turkestan region</t>
  </si>
  <si>
    <t>Ulytau oblast</t>
  </si>
  <si>
    <t>East Kazakhstan oblast</t>
  </si>
  <si>
    <t>South Kazakhstan region</t>
  </si>
  <si>
    <t>Astana</t>
  </si>
  <si>
    <t>Almaty</t>
  </si>
  <si>
    <t>Shymkent</t>
  </si>
  <si>
    <t>Other regions</t>
  </si>
  <si>
    <t>Outside the Republic of Kazakhstan</t>
  </si>
  <si>
    <t>By employment contract term</t>
  </si>
  <si>
    <t>ID</t>
  </si>
  <si>
    <t>РУС</t>
  </si>
  <si>
    <t>ҚАЗ</t>
  </si>
  <si>
    <t>ENG</t>
  </si>
  <si>
    <t>Су ресурстары</t>
  </si>
  <si>
    <t>Қалдықтар</t>
  </si>
  <si>
    <t>By working hours</t>
  </si>
  <si>
    <t>by gender</t>
  </si>
  <si>
    <t>Men</t>
  </si>
  <si>
    <t>Women</t>
  </si>
  <si>
    <t>by age</t>
  </si>
  <si>
    <t>Up to 30</t>
  </si>
  <si>
    <t>50+</t>
  </si>
  <si>
    <t>person or %</t>
  </si>
  <si>
    <t>Staff employees by region (2023)</t>
  </si>
  <si>
    <t>Number of employees who returned to work in the reporting period after the end of parental leave</t>
  </si>
  <si>
    <t>Number of employees who returned to work after the end of maternity leave who were still working 12 months after returning to work</t>
  </si>
  <si>
    <t>Return rate</t>
  </si>
  <si>
    <t>Retention rate</t>
  </si>
  <si>
    <t>Diversity and Inclusion</t>
  </si>
  <si>
    <t xml:space="preserve">We strive to create a work environment where any form of discrimination on religious, racial, ethnic, gender, age or other grounds is eliminated.
In particular, we ensure that workers' rights are respected, with particular attention to the protection of women's rights. </t>
  </si>
  <si>
    <t>Language / Язык / Тіл</t>
  </si>
  <si>
    <t>We contribute to the competitiveness and resilience of the labor market to changes by promoting staff retraining and personnel development. The development of human capital through building human resources capacity, strengthening employees' competencies in new areas and continuous professional development based on the best international practices is one of the strategic objectives of the Fund.</t>
  </si>
  <si>
    <t xml:space="preserve">Мы осознаем необходимость снижения растущей нагрузки на климат и окружающую среду, ориентируемся на климатические цели, определяемые страной, и поддерживаем инициативу достижения углеродной нейтральности Республики Казахстан до 2060 года. Группа компаний Фонда несет коллективную ответственность за около 15% от общего объема выбросов CO2 в стране. Долгосрочная цель Фонда — достижение углеродной нейтральности к 2060 году.  </t>
  </si>
  <si>
    <t>by personnel category</t>
  </si>
  <si>
    <t>Management and administrative staff</t>
  </si>
  <si>
    <t>Production staff</t>
  </si>
  <si>
    <t xml:space="preserve">Occupational Health and Industrial Safety </t>
  </si>
  <si>
    <t>An important part of our strategy is to ensure occupational safety and adhere to the Vision Zero injury principle. Our operations comply with the international standard ISO 45001-2018 "Occupational Health and Safety Management System", which applies to all employees of the Fund Group.
We are continuously improving our system performance to ensure the safety of our employees and accident-free production at the sites.</t>
  </si>
  <si>
    <t>1.1.18</t>
  </si>
  <si>
    <t>Қоршаған ортаны қорғауға арналған шығыстар</t>
  </si>
  <si>
    <t>Қызметкерлер</t>
  </si>
  <si>
    <t>Әртүрлілік және инклюзия</t>
  </si>
  <si>
    <t>Оқыту</t>
  </si>
  <si>
    <t>Жергілікті қауымдастықтар</t>
  </si>
  <si>
    <t>Корпоративтік басқару</t>
  </si>
  <si>
    <t xml:space="preserve">Қаржы </t>
  </si>
  <si>
    <t>Сатып алу</t>
  </si>
  <si>
    <t>Сәйкестік</t>
  </si>
  <si>
    <t>Өндірістік көрсеткіштер</t>
  </si>
  <si>
    <t>Охрана труда и промышленная безопасность</t>
  </si>
  <si>
    <t>Еңбекті қорғау және өнеркәсіптік қауіпсіздік</t>
  </si>
  <si>
    <t>Количество работников в дочерних зависимых организациях, имеющих сертификат соответствия ISO 45001-2018</t>
  </si>
  <si>
    <t>Количество дочерних зависимых организаций (включая материнскую компанию), имеющих сертификат соответствия ISO 45001-2018</t>
  </si>
  <si>
    <t>Административно-управленческий персонал</t>
  </si>
  <si>
    <t>Производственный персонал</t>
  </si>
  <si>
    <t>Единица измерения</t>
  </si>
  <si>
    <t>чел. или %</t>
  </si>
  <si>
    <t>Доля женщин</t>
  </si>
  <si>
    <t>Доля мужчин</t>
  </si>
  <si>
    <t>Доля работников до 30</t>
  </si>
  <si>
    <t>Доля работников от 30 до 50</t>
  </si>
  <si>
    <t>Доля работников старше 50</t>
  </si>
  <si>
    <t>млн т CO2-экв./1000 т УВС</t>
  </si>
  <si>
    <t>млн т CO2-экв./ млрд м3</t>
  </si>
  <si>
    <t>млн т CO2-экв./млн тонн</t>
  </si>
  <si>
    <t>млн т CO2-экв./т U</t>
  </si>
  <si>
    <t>млн т CO2/млрд кВт*ч</t>
  </si>
  <si>
    <t>т CO2-экв./Гкал</t>
  </si>
  <si>
    <t>грамм СО2-экв /ткм</t>
  </si>
  <si>
    <t>млн т СО2-экв/млн тенге</t>
  </si>
  <si>
    <t>ГДж/ т УВС</t>
  </si>
  <si>
    <t>ГДж/ т переработанной нефти</t>
  </si>
  <si>
    <t xml:space="preserve">Транспортировка нефти </t>
  </si>
  <si>
    <t>ГДж/ т нефти</t>
  </si>
  <si>
    <t>ГДж/ млн м3</t>
  </si>
  <si>
    <t>тыс ГДж/ т добытого урана</t>
  </si>
  <si>
    <t>ГДж/ тыс кВт*ч</t>
  </si>
  <si>
    <t xml:space="preserve">Производство теплоэнергии </t>
  </si>
  <si>
    <t>ГДж/ Гкал</t>
  </si>
  <si>
    <t xml:space="preserve">Железнодорожные перевозки </t>
  </si>
  <si>
    <t>ГДж/  млн т. Км брутто</t>
  </si>
  <si>
    <t>млн ГДж/ т выпускаемой химической продукции</t>
  </si>
  <si>
    <t>тыс ГДж/ т аффинированного золота</t>
  </si>
  <si>
    <t xml:space="preserve">Общий объем косвенных выбросов (Scope 2) парниковых газов </t>
  </si>
  <si>
    <t xml:space="preserve">Общий объем прямых выбросов (Scope 1) парниковых газов </t>
  </si>
  <si>
    <t xml:space="preserve">Добыча угля </t>
  </si>
  <si>
    <t xml:space="preserve">Переработка нефти и газа </t>
  </si>
  <si>
    <t>Количество пожаров</t>
  </si>
  <si>
    <t>Количество аварий</t>
  </si>
  <si>
    <t>коэфф.</t>
  </si>
  <si>
    <t>Количество всех дорожно-транспортных происшествий</t>
  </si>
  <si>
    <t xml:space="preserve">Мы обеспечиваем доступ всех заинтересованных сторон к проектам оценки воздействия на окружающую среду, приём и регистрацию замечаний и предложений. С целью ознакомления населения с запланированными мероприятиями материалы размещаются на веб-сайтах местных органов власти и в средствах массовой информации. При проведении оценки воздействия на окружающую среду проводятся общественные слушания, где рассматривается воздействие на водные объекты в том числе, и учитываются мнения всех заинтересованных сторон. </t>
  </si>
  <si>
    <t>Количество членов</t>
  </si>
  <si>
    <t>Доля женщин в Правлении</t>
  </si>
  <si>
    <t>Независимые директора в Совете директоров</t>
  </si>
  <si>
    <t>Доля независимых членов в Совете директоров</t>
  </si>
  <si>
    <t>Количество проведенных заседаний</t>
  </si>
  <si>
    <t>Правление Группы Фонда</t>
  </si>
  <si>
    <t>Списочная численность работников на конец года,</t>
  </si>
  <si>
    <t>Количество постоянных работников на конец года,</t>
  </si>
  <si>
    <t>Количество временных работников на конец года,</t>
  </si>
  <si>
    <t xml:space="preserve">Текучесть кадров, </t>
  </si>
  <si>
    <t xml:space="preserve">Текучесть кадров по гендерным группам, </t>
  </si>
  <si>
    <t>Количество работников, которые ушли в отпуска по беременности и родам и в отпуска по уходу за ребенком,</t>
  </si>
  <si>
    <t xml:space="preserve"> чел.</t>
  </si>
  <si>
    <t>1.5.1</t>
  </si>
  <si>
    <t>1.5.2</t>
  </si>
  <si>
    <t>1.5.5</t>
  </si>
  <si>
    <t>1.5.3</t>
  </si>
  <si>
    <t>1.5.6</t>
  </si>
  <si>
    <t>1.5.9</t>
  </si>
  <si>
    <t>1.5.4</t>
  </si>
  <si>
    <t>1.5.7</t>
  </si>
  <si>
    <t>1.5.8</t>
  </si>
  <si>
    <t>1.5.10</t>
  </si>
  <si>
    <t>1.5.11</t>
  </si>
  <si>
    <t>1.5.12</t>
  </si>
  <si>
    <t>1.5.13</t>
  </si>
  <si>
    <t>1.5.14</t>
  </si>
  <si>
    <t>Новые работники, принятые в отчетном году,</t>
  </si>
  <si>
    <t>Коэффициент возвращения,</t>
  </si>
  <si>
    <t>Коэффициент удержания,</t>
  </si>
  <si>
    <t>Number of people covered by the occupational health and safety management system</t>
  </si>
  <si>
    <t>Number of people covered by the occupational health and safety management system that has passed the internal audit procedure (production control system)</t>
  </si>
  <si>
    <t>Number of subsidiaries and affiliates (including the parent company) with ISO 45001-2018 certificate of compliance</t>
  </si>
  <si>
    <t>Number of people in subsidiaries and affiliates with ISO 45001-2018 certificate of compliance</t>
  </si>
  <si>
    <t>unit</t>
  </si>
  <si>
    <t>Unit of measure</t>
  </si>
  <si>
    <t>Number of fatalities in work-related accidents</t>
  </si>
  <si>
    <t>Number of severe injuries related to industrial activity</t>
  </si>
  <si>
    <t>Fatality rate</t>
  </si>
  <si>
    <t>Ratio of serious injuries related to industrial activity</t>
  </si>
  <si>
    <t>Number of person-hours worked</t>
  </si>
  <si>
    <t>Lost Time Injury Frequency (LTIF)</t>
  </si>
  <si>
    <t>Списочная численность работников по гендерным группам,</t>
  </si>
  <si>
    <t>ratio</t>
  </si>
  <si>
    <t>person-hours</t>
  </si>
  <si>
    <t>Показатели чрезвычайных ситуаций</t>
  </si>
  <si>
    <t>Indicators of industrial diseases</t>
  </si>
  <si>
    <t>Road traffic accident rate</t>
  </si>
  <si>
    <t> ratio</t>
  </si>
  <si>
    <t>Number of all road traffic accidents</t>
  </si>
  <si>
    <t>Number of cases of health deterioration in the workplace that are not related to work and have not led to a fatal outcome</t>
  </si>
  <si>
    <t xml:space="preserve">Number of employees registered on the “D” account </t>
  </si>
  <si>
    <t>Number of employees who have undergone periodic medical examination according to laws of the Republic of Kazakhstan</t>
  </si>
  <si>
    <t>Health protection indicators</t>
  </si>
  <si>
    <t>Number of fires</t>
  </si>
  <si>
    <t>unit </t>
  </si>
  <si>
    <t>Number of accidents</t>
  </si>
  <si>
    <t>Emergency indicators</t>
  </si>
  <si>
    <t>Labor protection and occupational safety costs</t>
  </si>
  <si>
    <t>Amount of money spent to ensure the occupational safety requirements, including in the following areas:</t>
  </si>
  <si>
    <t>KZT billion</t>
  </si>
  <si>
    <t>Labor protection</t>
  </si>
  <si>
    <t xml:space="preserve">Fire safety </t>
  </si>
  <si>
    <t>Occupational safety</t>
  </si>
  <si>
    <t xml:space="preserve">We ensure access of all stakeholders to the draft environmental impact assessment, acceptance and registration of comments and suggestions. In order to familiarize the public with the planned activities, materials are posted on the websites of local authorities and in the mass media. During the environmental impact assessment, public hearings are held, where the impact on water bodies is considered, among other things, and the opinions of all stakeholders are taken into account. 					</t>
  </si>
  <si>
    <t xml:space="preserve">Chairman of the Board of Directors </t>
  </si>
  <si>
    <t>John Dudas</t>
  </si>
  <si>
    <t>Smailov Alikhan Askhanovich</t>
  </si>
  <si>
    <t>Independent Directors on the Board of Directors</t>
  </si>
  <si>
    <t>Share of independent members on the Board of Directors</t>
  </si>
  <si>
    <t>Chief Executive Officer on the Board of Directors</t>
  </si>
  <si>
    <t>Yessimov Akhmetzhan Smagulovich</t>
  </si>
  <si>
    <t>Satkaliyev Almasadam Maidanovich</t>
  </si>
  <si>
    <t>Zhakupov Nurlan Karshagovich</t>
  </si>
  <si>
    <t>Number of meetings held</t>
  </si>
  <si>
    <t>amount</t>
  </si>
  <si>
    <t>Management board of the fund group</t>
  </si>
  <si>
    <t>Number of members</t>
  </si>
  <si>
    <t>Share of women on the Management Board</t>
  </si>
  <si>
    <t>SASB Content</t>
  </si>
  <si>
    <t>Figures</t>
  </si>
  <si>
    <t>1.1.19</t>
  </si>
  <si>
    <t>1.1.20</t>
  </si>
  <si>
    <t xml:space="preserve">million tons CO2-eq </t>
  </si>
  <si>
    <t>Total revenues</t>
  </si>
  <si>
    <t>Total costs</t>
  </si>
  <si>
    <t>Profit</t>
  </si>
  <si>
    <t>Capital investments</t>
  </si>
  <si>
    <t>Payments to capital suppliers</t>
  </si>
  <si>
    <t>Payments to the state</t>
  </si>
  <si>
    <t xml:space="preserve">The direct economic value created </t>
  </si>
  <si>
    <t xml:space="preserve">Distributed economic value </t>
  </si>
  <si>
    <t xml:space="preserve">Retained economic value </t>
  </si>
  <si>
    <t xml:space="preserve">Нераспределённая экономическая стоимость </t>
  </si>
  <si>
    <t>Общий объем прямых выбросов (Scope 1) парниковых газов</t>
  </si>
  <si>
    <t xml:space="preserve">Распределённая экономическая стоимость </t>
  </si>
  <si>
    <t xml:space="preserve"> GRI 305-1</t>
  </si>
  <si>
    <t>Created and distributed direct economic value</t>
  </si>
  <si>
    <t>GRI 305-2, GRI 305-4</t>
  </si>
  <si>
    <t>Удельные выбросы парниковых газов на выручку</t>
  </si>
  <si>
    <t>GRI 305-5</t>
  </si>
  <si>
    <t xml:space="preserve">Доля закупа у отечественных поставщиков </t>
  </si>
  <si>
    <t>GRI 305-7</t>
  </si>
  <si>
    <t>Single-source procurement</t>
  </si>
  <si>
    <t xml:space="preserve"> Procurement through request for quotations</t>
  </si>
  <si>
    <t xml:space="preserve"> </t>
  </si>
  <si>
    <t xml:space="preserve"> Open tender procurement</t>
  </si>
  <si>
    <t xml:space="preserve"> Procurement by holding competitive negotiations</t>
  </si>
  <si>
    <t xml:space="preserve"> Procurement within intra-holding cooperation</t>
  </si>
  <si>
    <t>Total purchased goods and services</t>
  </si>
  <si>
    <t>Procurement practice</t>
  </si>
  <si>
    <t xml:space="preserve">Share of procurement from domestic suppliers </t>
  </si>
  <si>
    <t>Administrative and management staff</t>
  </si>
  <si>
    <t>Number and percentage of employees who have received anti-corruption training</t>
  </si>
  <si>
    <t xml:space="preserve">Business partners </t>
  </si>
  <si>
    <t>Number and percentage of employees familiarized with anti-corruption policies and procedures</t>
  </si>
  <si>
    <t>Сompliance</t>
  </si>
  <si>
    <t>Total number of confirmed cases of corruption</t>
  </si>
  <si>
    <t>Total number of cases in which employees were dismissed or penalized for corrupt practices</t>
  </si>
  <si>
    <t>Total number of confirmed cases of non-renewal or termination of contracts with business partners due to corruption-related violations</t>
  </si>
  <si>
    <t>Public corruption cases brought against the organization or its employees during the reporting period and the outcome of such cases</t>
  </si>
  <si>
    <t>Total number of substantiated complaints received regarding breaches of customer privacy, by category, of which:</t>
  </si>
  <si>
    <t>Number of complaints received from third parties and substantiated by the organization</t>
  </si>
  <si>
    <t>Number of complaints received from regulatory authorities</t>
  </si>
  <si>
    <t>Total number of identified leaks, thefts or losses of customer data</t>
  </si>
  <si>
    <t>млн м3/год</t>
  </si>
  <si>
    <t>тыс. м3/сутки</t>
  </si>
  <si>
    <t>млрд м3</t>
  </si>
  <si>
    <t>млн м3</t>
  </si>
  <si>
    <t>Key operational indicators</t>
  </si>
  <si>
    <t>Oil and gas sector</t>
  </si>
  <si>
    <t>Oil and condensate production (per year)</t>
  </si>
  <si>
    <t>thousand tons/year</t>
  </si>
  <si>
    <t>Oil and condensate production (per day)</t>
  </si>
  <si>
    <t>thousand tons/day</t>
  </si>
  <si>
    <t>Natural and associated gas production (per year)</t>
  </si>
  <si>
    <t>million m3/year</t>
  </si>
  <si>
    <t>Extraction of natural and associated gas (per day)</t>
  </si>
  <si>
    <t>thousand m3/day</t>
  </si>
  <si>
    <t>Number of drilling sites (with a share of more than 50%)</t>
  </si>
  <si>
    <t>thousand tons</t>
  </si>
  <si>
    <t>Oil and gas refining, including</t>
  </si>
  <si>
    <t>Vacuum gas oil (VGO)</t>
  </si>
  <si>
    <t>Paraxylene</t>
  </si>
  <si>
    <t>Benzene</t>
  </si>
  <si>
    <t>Coke</t>
  </si>
  <si>
    <t>Liquefied gas</t>
  </si>
  <si>
    <t>Sulfur</t>
  </si>
  <si>
    <t>Aviation fuel</t>
  </si>
  <si>
    <t>Bitumen</t>
  </si>
  <si>
    <t>Commercial oil</t>
  </si>
  <si>
    <t>Raw materials for technical carbon</t>
  </si>
  <si>
    <t>Light naphtha</t>
  </si>
  <si>
    <t>Propylene</t>
  </si>
  <si>
    <t>Other (please specify)</t>
  </si>
  <si>
    <t>Transportation of natural gas, including</t>
  </si>
  <si>
    <t>billion m3</t>
  </si>
  <si>
    <t>by main gas pipelines</t>
  </si>
  <si>
    <t>million m3</t>
  </si>
  <si>
    <t>by gas distribution networks</t>
  </si>
  <si>
    <t>Oil transportation, including</t>
  </si>
  <si>
    <t>by main pipelines</t>
  </si>
  <si>
    <t>by sea (tankers)</t>
  </si>
  <si>
    <t>Heat energy production volume</t>
  </si>
  <si>
    <t>thousand Gcal</t>
  </si>
  <si>
    <t>Electricity generation volume, including</t>
  </si>
  <si>
    <t>billion kW/h</t>
  </si>
  <si>
    <t>on coal</t>
  </si>
  <si>
    <t>on natural gas</t>
  </si>
  <si>
    <t>on fuel oil</t>
  </si>
  <si>
    <t>HPP</t>
  </si>
  <si>
    <t>WPP</t>
  </si>
  <si>
    <t>SPP</t>
  </si>
  <si>
    <t>Electricity generation from the turbine of SKZ-U LLP*</t>
  </si>
  <si>
    <t>Length of overhead and cable lines (0.4-220 kV transmission lines)</t>
  </si>
  <si>
    <t>km</t>
  </si>
  <si>
    <t>Length of overhead and cable lines (330-500 kV transmission lines)</t>
  </si>
  <si>
    <t>Length of overhead and cable lines (1150 kV transmission lines)</t>
  </si>
  <si>
    <t>Coal production volume</t>
  </si>
  <si>
    <t>million ton</t>
  </si>
  <si>
    <t>Chemical industry</t>
  </si>
  <si>
    <t>Sulfuric acid</t>
  </si>
  <si>
    <t>Liquid herbicide</t>
  </si>
  <si>
    <t>thousand liters</t>
  </si>
  <si>
    <t>Granular herbicide</t>
  </si>
  <si>
    <t xml:space="preserve">BOPP </t>
  </si>
  <si>
    <t>PB</t>
  </si>
  <si>
    <t>thousand pcs</t>
  </si>
  <si>
    <t>Mining and processing of minerals</t>
  </si>
  <si>
    <t>Natural uranium production volume</t>
  </si>
  <si>
    <t>Uranium products manufacturing volume</t>
  </si>
  <si>
    <t>Rare metals production volume</t>
  </si>
  <si>
    <t>Ore extraction and processing volume</t>
  </si>
  <si>
    <t>Production of finished products: refined gold</t>
  </si>
  <si>
    <t>Production of finished products: refined silver</t>
  </si>
  <si>
    <t>Production of finished products: silicon</t>
  </si>
  <si>
    <t>Production of finished products: quartz</t>
  </si>
  <si>
    <t> ton</t>
  </si>
  <si>
    <t>Total volume of exports of products in physical terms</t>
  </si>
  <si>
    <t>U3O8 sales volume (consolidated)</t>
  </si>
  <si>
    <t>incl. Company sales volume</t>
  </si>
  <si>
    <t>Sales volume of rare metals</t>
  </si>
  <si>
    <t>Beryllium products</t>
  </si>
  <si>
    <t>Tantalum products</t>
  </si>
  <si>
    <t>Niobium products</t>
  </si>
  <si>
    <t>Communication services</t>
  </si>
  <si>
    <t>Number of fixed lines</t>
  </si>
  <si>
    <t>thousands of lines</t>
  </si>
  <si>
    <t>Number of broadband access subscribers</t>
  </si>
  <si>
    <t>thousands of ports</t>
  </si>
  <si>
    <t>Number of pay TV subscribers</t>
  </si>
  <si>
    <t>thousands of points</t>
  </si>
  <si>
    <t> Number of mobile communication subscribers</t>
  </si>
  <si>
    <t> million subscribers</t>
  </si>
  <si>
    <t>Air transportation</t>
  </si>
  <si>
    <t>Number of departures</t>
  </si>
  <si>
    <t>number</t>
  </si>
  <si>
    <t>Fleet average age</t>
  </si>
  <si>
    <t>number of years</t>
  </si>
  <si>
    <t>Available Seat Kilometers</t>
  </si>
  <si>
    <t>Aviation passenger turnover</t>
  </si>
  <si>
    <t>pkm</t>
  </si>
  <si>
    <t>Passenger turnover</t>
  </si>
  <si>
    <t>billion pkm</t>
  </si>
  <si>
    <t>Freight turnover</t>
  </si>
  <si>
    <t>billion tons/km</t>
  </si>
  <si>
    <t>Cargo turnover (total)</t>
  </si>
  <si>
    <t>billion tons of gross km</t>
  </si>
  <si>
    <t>Cargo turnover (electric locomotives)</t>
  </si>
  <si>
    <t>Cargo turnover (diesel locomotives)</t>
  </si>
  <si>
    <t>Postal Services</t>
  </si>
  <si>
    <t>thousand units</t>
  </si>
  <si>
    <t>Installed processing capacity</t>
  </si>
  <si>
    <t xml:space="preserve">млн т СО2-экв   </t>
  </si>
  <si>
    <t xml:space="preserve">Выбросы парниковых газов Охвата 1 по сегментам,
 </t>
  </si>
  <si>
    <t xml:space="preserve">Выбросы парниковых газов Охвата 1 и Охвата 2,
 </t>
  </si>
  <si>
    <t xml:space="preserve">Объем выбросов загрязняющих веществ в атмосферу,
 </t>
  </si>
  <si>
    <t xml:space="preserve">Общий объем водозабора Фонда,
 </t>
  </si>
  <si>
    <t>1.4.1</t>
  </si>
  <si>
    <t>1.4.2</t>
  </si>
  <si>
    <t>1.4.3</t>
  </si>
  <si>
    <t>1.4.4</t>
  </si>
  <si>
    <t>1.4.5</t>
  </si>
  <si>
    <t>1.4.6</t>
  </si>
  <si>
    <t>1.4.7</t>
  </si>
  <si>
    <t>1.4.8</t>
  </si>
  <si>
    <t>1.4.9</t>
  </si>
  <si>
    <t>1.4.10</t>
  </si>
  <si>
    <t>1.4.11</t>
  </si>
  <si>
    <t>1.4.12</t>
  </si>
  <si>
    <t>1.4.13</t>
  </si>
  <si>
    <t>1.4.14</t>
  </si>
  <si>
    <t>1.4.15</t>
  </si>
  <si>
    <t>1.4.16</t>
  </si>
  <si>
    <t>1.4.17</t>
  </si>
  <si>
    <t>1.4.18</t>
  </si>
  <si>
    <t xml:space="preserve">Водозабор в регионах с дефицитом воды в 2023 году,
 </t>
  </si>
  <si>
    <t xml:space="preserve">Общий объем водоотведения Фонда,
 </t>
  </si>
  <si>
    <t>GRI 303-3</t>
  </si>
  <si>
    <t>Общий водозабор</t>
  </si>
  <si>
    <t xml:space="preserve">Потребление топлива из невозобновляемых источников за 2023 год,
 </t>
  </si>
  <si>
    <t>1.7.1</t>
  </si>
  <si>
    <t xml:space="preserve">Общее потребление энергии Фонда,
 </t>
  </si>
  <si>
    <t xml:space="preserve">Потребление энергии по сегментам за 2023 год,
 </t>
  </si>
  <si>
    <t>Углеродный след*</t>
  </si>
  <si>
    <r>
      <rPr>
        <vertAlign val="superscript"/>
        <sz val="11"/>
        <color theme="1"/>
        <rFont val="Calibri"/>
        <family val="2"/>
        <charset val="204"/>
        <scheme val="minor"/>
      </rPr>
      <t>*</t>
    </r>
    <r>
      <rPr>
        <sz val="11"/>
        <color theme="1"/>
        <rFont val="Calibri"/>
        <family val="2"/>
        <scheme val="minor"/>
      </rPr>
      <t>Выбросы парниковых газов по Охватам 1 и 2 включают консолидированную информацию Фонда и контролируемых им портфельных компаний и/или организаций, находящихся под операционным управлением (контролем) компаний Группы Фонда.</t>
    </r>
  </si>
  <si>
    <r>
      <rPr>
        <vertAlign val="superscript"/>
        <sz val="10"/>
        <color theme="1"/>
        <rFont val="Arial"/>
        <family val="2"/>
        <charset val="204"/>
      </rPr>
      <t>*</t>
    </r>
    <r>
      <rPr>
        <sz val="10"/>
        <color theme="1"/>
        <rFont val="Arial"/>
        <family val="2"/>
        <charset val="204"/>
      </rPr>
      <t>Расчет выбросов по Охвату 2 включает только выбросы СО</t>
    </r>
    <r>
      <rPr>
        <vertAlign val="subscript"/>
        <sz val="10"/>
        <color theme="1"/>
        <rFont val="Arial"/>
        <family val="2"/>
        <charset val="204"/>
      </rPr>
      <t>2</t>
    </r>
    <r>
      <rPr>
        <sz val="10"/>
        <color theme="1"/>
        <rFont val="Arial"/>
        <family val="2"/>
        <charset val="204"/>
      </rPr>
      <t xml:space="preserve"> </t>
    </r>
  </si>
  <si>
    <t>Удельные выбросы парниковых газов на производственные показатели (Scope 1)</t>
  </si>
  <si>
    <r>
      <t>Удельные выбросы парниковых газов на производственные показатели (</t>
    </r>
    <r>
      <rPr>
        <i/>
        <sz val="9"/>
        <color theme="1"/>
        <rFont val="Arial"/>
        <family val="2"/>
        <charset val="204"/>
      </rPr>
      <t>Scope 2</t>
    </r>
    <r>
      <rPr>
        <sz val="10"/>
        <color theme="1"/>
        <rFont val="Arial"/>
        <family val="2"/>
        <charset val="204"/>
      </rPr>
      <t>)</t>
    </r>
  </si>
  <si>
    <t xml:space="preserve">Сокращение энергопотребления в результате инициатив по сокращению,
 </t>
  </si>
  <si>
    <t xml:space="preserve">Общий объем образования отходов,
 </t>
  </si>
  <si>
    <t xml:space="preserve">ДЗО, в которых реализовано вовлечение местных сообществ, оценка воздействия и/или программы развития местных сообществ, </t>
  </si>
  <si>
    <t xml:space="preserve">Количество проведенных заседаний СД, </t>
  </si>
  <si>
    <t xml:space="preserve">Суммарные доходы, </t>
  </si>
  <si>
    <t xml:space="preserve">Всего закупленных товаров и услуг, </t>
  </si>
  <si>
    <t>Содержание SASB</t>
  </si>
  <si>
    <t>Графики</t>
  </si>
  <si>
    <t xml:space="preserve">Содержание GRI </t>
  </si>
  <si>
    <t>GRI Мазмұны</t>
  </si>
  <si>
    <t>SASB Мазмұны</t>
  </si>
  <si>
    <t>Графиктер</t>
  </si>
  <si>
    <t>Occupational health and industrial safety</t>
  </si>
  <si>
    <t>GRI 303-4</t>
  </si>
  <si>
    <t>Водоотведение в регионах с дефицитом воды</t>
  </si>
  <si>
    <t>GRI 303-5</t>
  </si>
  <si>
    <t>Потребление топлива из невозобновляемых источников</t>
  </si>
  <si>
    <t>Потребление топлива из возобновляемых источников</t>
  </si>
  <si>
    <t>Потребление по следующим показателям</t>
  </si>
  <si>
    <t>Потребление энергии по сегментам</t>
  </si>
  <si>
    <t>GRI 302-3</t>
  </si>
  <si>
    <t>GRI 302-4</t>
  </si>
  <si>
    <t>GRI 2-7</t>
  </si>
  <si>
    <t>Постоянные работники</t>
  </si>
  <si>
    <t>Списочная численность работников на конец года</t>
  </si>
  <si>
    <t>Полный рабочий день</t>
  </si>
  <si>
    <t>Неполный рабочий день</t>
  </si>
  <si>
    <t>GRI 401-1</t>
  </si>
  <si>
    <t>GRI 2-7, GRI 401-1</t>
  </si>
  <si>
    <t>Полный рабочий день, чел.</t>
  </si>
  <si>
    <t>Неполный рабочий день, чел.</t>
  </si>
  <si>
    <t>Текучесть кадров, %</t>
  </si>
  <si>
    <t>Новые работники, принятые в отчетном году, чел.</t>
  </si>
  <si>
    <t>GRI 401-3</t>
  </si>
  <si>
    <t>GRI 405-1</t>
  </si>
  <si>
    <t>GRI 404-1</t>
  </si>
  <si>
    <t>GRI 404-3</t>
  </si>
  <si>
    <t>Списочная численность работников по возрастным группам,</t>
  </si>
  <si>
    <t>Списочная численность постоянных работников по гендерным группам,</t>
  </si>
  <si>
    <t>Списочная численность временных работников по гендерным группам,</t>
  </si>
  <si>
    <t>Списочная численность работников с занятостью на полный рабочий день по гендерным группам,</t>
  </si>
  <si>
    <t>Списочная численность работников с занятостью на неполный рабочий день по гендерным группам,</t>
  </si>
  <si>
    <t>Новые работники, принятые в отчетном году по гендерным группам,</t>
  </si>
  <si>
    <t>Новые работники, принятые в отчетном году по возрастным группам,</t>
  </si>
  <si>
    <t>Персонал с ограниченными возможностями здоровья,</t>
  </si>
  <si>
    <t>Система управления вопросами охраны труда и промышленной безопасности</t>
  </si>
  <si>
    <t>GRI 403-8</t>
  </si>
  <si>
    <t xml:space="preserve">Среднее количество часов обучение на одного работника в год, </t>
  </si>
  <si>
    <t xml:space="preserve"> часов</t>
  </si>
  <si>
    <t>Показатели производственного травматизма по Группе (штатные работники)</t>
  </si>
  <si>
    <t>GRI 403-9</t>
  </si>
  <si>
    <t xml:space="preserve">Среднее количество часов обучение на одного работника в год по гендерным группам, </t>
  </si>
  <si>
    <t>GRI 413-1</t>
  </si>
  <si>
    <t>Совет директоров Фонда</t>
  </si>
  <si>
    <t>Структура Правления Фонда (по состоянию на конец 2023 года)</t>
  </si>
  <si>
    <t>GRI 2-9</t>
  </si>
  <si>
    <t>GRI 204-1</t>
  </si>
  <si>
    <t>GRI 205-3</t>
  </si>
  <si>
    <t>GRI 418-1</t>
  </si>
  <si>
    <t>GRI 205-2</t>
  </si>
  <si>
    <t xml:space="preserve">Среднее количество часов обучение на одного работника в год по категориям персонала, </t>
  </si>
  <si>
    <t>Direct greenhouse gas emissions 
(Scope 1)</t>
  </si>
  <si>
    <t>по видам парниковых газов:</t>
  </si>
  <si>
    <r>
      <rPr>
        <vertAlign val="superscript"/>
        <sz val="11"/>
        <color theme="1"/>
        <rFont val="Calibri"/>
        <family val="2"/>
        <charset val="204"/>
        <scheme val="minor"/>
      </rPr>
      <t>*</t>
    </r>
    <r>
      <rPr>
        <sz val="11"/>
        <color theme="1"/>
        <rFont val="Calibri"/>
        <family val="2"/>
        <scheme val="minor"/>
      </rPr>
      <t>Greenhouse gas emissions for Scopes 1 and 2 include consolidated information of the Fund and its controlled portfolio companies and/or entities under operational management (control) of the Fund's Group companies.</t>
    </r>
  </si>
  <si>
    <r>
      <rPr>
        <vertAlign val="superscript"/>
        <sz val="10"/>
        <color theme="1"/>
        <rFont val="Arial"/>
        <family val="2"/>
        <charset val="204"/>
      </rPr>
      <t>*</t>
    </r>
    <r>
      <rPr>
        <sz val="10"/>
        <color theme="1"/>
        <rFont val="Arial"/>
        <family val="2"/>
        <charset val="204"/>
      </rPr>
      <t>The calculation of Scope 2 emissions includes only CO</t>
    </r>
    <r>
      <rPr>
        <vertAlign val="subscript"/>
        <sz val="10"/>
        <color theme="1"/>
        <rFont val="Arial"/>
        <family val="2"/>
        <charset val="204"/>
      </rPr>
      <t>2</t>
    </r>
    <r>
      <rPr>
        <sz val="10"/>
        <color theme="1"/>
        <rFont val="Arial"/>
        <family val="2"/>
        <charset val="204"/>
      </rPr>
      <t xml:space="preserve"> emissions </t>
    </r>
  </si>
  <si>
    <r>
      <t>Выбросы парниковых газов: Область охвата 2 (от покупной электроэнергии и тепла)</t>
    </r>
    <r>
      <rPr>
        <vertAlign val="superscript"/>
        <sz val="11"/>
        <color theme="1"/>
        <rFont val="Calibri"/>
        <family val="2"/>
        <charset val="204"/>
        <scheme val="minor"/>
      </rPr>
      <t>*</t>
    </r>
  </si>
  <si>
    <r>
      <t>Total indirect emissions (Scope 2) of greenhouse gases  (from purchased electricity and heat)</t>
    </r>
    <r>
      <rPr>
        <vertAlign val="superscript"/>
        <sz val="11"/>
        <color theme="1"/>
        <rFont val="Calibri"/>
        <family val="2"/>
        <charset val="204"/>
        <scheme val="minor"/>
      </rPr>
      <t>*</t>
    </r>
  </si>
  <si>
    <r>
      <t>Carbon footprint</t>
    </r>
    <r>
      <rPr>
        <vertAlign val="superscript"/>
        <sz val="11"/>
        <color theme="1"/>
        <rFont val="Calibri"/>
        <family val="2"/>
        <charset val="204"/>
        <scheme val="minor"/>
      </rPr>
      <t>*</t>
    </r>
  </si>
  <si>
    <t xml:space="preserve">Количество человек, охваченных системой управления охраной труда и промышленной безопасностью, прошедшей процедуру внутреннего аудита, </t>
  </si>
  <si>
    <t>Количество человек, охваченных системой управления охраной труда и промышленной безопасностью,</t>
  </si>
  <si>
    <t xml:space="preserve">Количество человек в ДЗО, имеющих сертификат соответствия ISO 45001-2018, </t>
  </si>
  <si>
    <t xml:space="preserve">Количество ДЗО, имеющих сертификат соответствия ISO 45001-2018, </t>
  </si>
  <si>
    <t>Specific greenhouse gas emissions per production performance (Scope 1)</t>
  </si>
  <si>
    <t>million tons of CO2-eq./1000 tons of CHC</t>
  </si>
  <si>
    <t>million tons CO2/ billion kWh</t>
  </si>
  <si>
    <t>million tons CO2-eq./Gcal</t>
  </si>
  <si>
    <t>million tons CO2-eq/million tons</t>
  </si>
  <si>
    <r>
      <t>Specific greenhouse gas emissions per production performance (</t>
    </r>
    <r>
      <rPr>
        <i/>
        <sz val="9"/>
        <color theme="1"/>
        <rFont val="Arial"/>
        <family val="2"/>
        <charset val="204"/>
      </rPr>
      <t>Scope 2</t>
    </r>
    <r>
      <rPr>
        <sz val="10"/>
        <color theme="1"/>
        <rFont val="Arial"/>
        <family val="2"/>
        <charset val="204"/>
      </rPr>
      <t>)</t>
    </r>
  </si>
  <si>
    <t>Коэффициент частоты производственных травм с временной потерей трудоспособности (LTIFR)</t>
  </si>
  <si>
    <t xml:space="preserve"> Electricity generation</t>
  </si>
  <si>
    <t>Heat/energy generation</t>
  </si>
  <si>
    <t xml:space="preserve">Railway transportation </t>
  </si>
  <si>
    <t xml:space="preserve">Metallurgical projects (only for Tau-Ken Altyn, Tau-Ken Temir on idle), </t>
  </si>
  <si>
    <t xml:space="preserve">Количество инцидентов, </t>
  </si>
  <si>
    <t>Specific greenhouse gas emissions per revenue</t>
  </si>
  <si>
    <t>million tons CO2-eq</t>
  </si>
  <si>
    <t>Total direct emissions (Scope 1) of greenhouse gases</t>
  </si>
  <si>
    <t>Total indirect emissions (Scope 2) of greenhouse gases</t>
  </si>
  <si>
    <t>million tons of CO2-eq / KZT million</t>
  </si>
  <si>
    <t>Amount of revenue</t>
  </si>
  <si>
    <t>Сумма выручки</t>
  </si>
  <si>
    <t>Удельное потребление по Scope 1</t>
  </si>
  <si>
    <t>Удельное потребление по Scope 2</t>
  </si>
  <si>
    <t>Specific consumption by Scope 1</t>
  </si>
  <si>
    <t>Specific consumption by Scope 2</t>
  </si>
  <si>
    <t xml:space="preserve">Затраты на охрану труда и промышленную безопасность за 2023 год, </t>
  </si>
  <si>
    <r>
      <t>Сокращение выбросов парниковых газов в результате мероприятий, направленных на снижение выбросов парниковых газов</t>
    </r>
    <r>
      <rPr>
        <vertAlign val="superscript"/>
        <sz val="11"/>
        <color theme="1"/>
        <rFont val="Calibri"/>
        <family val="2"/>
        <charset val="204"/>
        <scheme val="minor"/>
      </rPr>
      <t xml:space="preserve"> </t>
    </r>
  </si>
  <si>
    <t>Greenhouse gas emissions reduced as a direct result of reduction initiatives</t>
  </si>
  <si>
    <t>Volume of pollutant emissions into the atmosphere</t>
  </si>
  <si>
    <t>Water withdrawal</t>
  </si>
  <si>
    <t>Мл</t>
  </si>
  <si>
    <r>
      <t>Needs of the Fund's manufacturing companies</t>
    </r>
    <r>
      <rPr>
        <vertAlign val="superscript"/>
        <sz val="11"/>
        <color theme="1"/>
        <rFont val="Calibri"/>
        <family val="2"/>
        <charset val="204"/>
        <scheme val="minor"/>
      </rPr>
      <t>*</t>
    </r>
  </si>
  <si>
    <t>Нужды производственных компаний Фонда*</t>
  </si>
  <si>
    <r>
      <rPr>
        <vertAlign val="superscript"/>
        <sz val="11"/>
        <color theme="1"/>
        <rFont val="Calibri"/>
        <family val="2"/>
        <charset val="204"/>
        <scheme val="minor"/>
      </rPr>
      <t>*</t>
    </r>
    <r>
      <rPr>
        <sz val="11"/>
        <color theme="1"/>
        <rFont val="Calibri"/>
        <family val="2"/>
        <scheme val="minor"/>
      </rPr>
      <t xml:space="preserve"> Водозабор без учета ГЭС</t>
    </r>
  </si>
  <si>
    <r>
      <rPr>
        <vertAlign val="superscript"/>
        <sz val="11"/>
        <color theme="1"/>
        <rFont val="Calibri"/>
        <family val="2"/>
        <charset val="204"/>
        <scheme val="minor"/>
      </rPr>
      <t>*</t>
    </r>
    <r>
      <rPr>
        <sz val="11"/>
        <color theme="1"/>
        <rFont val="Calibri"/>
        <family val="2"/>
        <scheme val="minor"/>
      </rPr>
      <t xml:space="preserve"> Excluding water required to power HPP hydroelectric generators.</t>
    </r>
  </si>
  <si>
    <t xml:space="preserve">Количество работников полного и неполного рабочего дня на конец года, </t>
  </si>
  <si>
    <t>Ml</t>
  </si>
  <si>
    <t xml:space="preserve">Водозабор в регионах с дефицитом* воды </t>
  </si>
  <si>
    <t>* According to the WRI Aqueduct water stress indicator.</t>
  </si>
  <si>
    <r>
      <rPr>
        <vertAlign val="superscript"/>
        <sz val="11"/>
        <color theme="1"/>
        <rFont val="Calibri"/>
        <family val="2"/>
        <charset val="204"/>
        <scheme val="minor"/>
      </rPr>
      <t xml:space="preserve">* </t>
    </r>
    <r>
      <rPr>
        <sz val="11"/>
        <color theme="1"/>
        <rFont val="Calibri"/>
        <family val="2"/>
        <scheme val="minor"/>
      </rPr>
      <t>Согласно показателю водного стресса WRI Aqueduct</t>
    </r>
  </si>
  <si>
    <t>Water withdrawal in regions with water scarcity*</t>
  </si>
  <si>
    <t>Общий объем водоотведения</t>
  </si>
  <si>
    <t>Total volume of wastewater disposal</t>
  </si>
  <si>
    <t>Water drainage in regions with water scarcity</t>
  </si>
  <si>
    <t>1.4.19</t>
  </si>
  <si>
    <t>1.4.20</t>
  </si>
  <si>
    <t>1.4.21</t>
  </si>
  <si>
    <t>1.4.22</t>
  </si>
  <si>
    <t>1.4.23</t>
  </si>
  <si>
    <t>1.4.24</t>
  </si>
  <si>
    <t>1.4.25</t>
  </si>
  <si>
    <t>1.4.26</t>
  </si>
  <si>
    <t>1.4.27</t>
  </si>
  <si>
    <t>1.4.28</t>
  </si>
  <si>
    <t>1.4.29</t>
  </si>
  <si>
    <t>1.4.30</t>
  </si>
  <si>
    <t>1.4.31</t>
  </si>
  <si>
    <t>1.4.32</t>
  </si>
  <si>
    <t>1.4.33</t>
  </si>
  <si>
    <t>1.4.34</t>
  </si>
  <si>
    <t>1.4.35</t>
  </si>
  <si>
    <t>1.4.36</t>
  </si>
  <si>
    <t>1.4.37</t>
  </si>
  <si>
    <t>1.4.38</t>
  </si>
  <si>
    <t>1.4.39</t>
  </si>
  <si>
    <t>1.4.40</t>
  </si>
  <si>
    <t>1.4.41</t>
  </si>
  <si>
    <t>1.4.42</t>
  </si>
  <si>
    <t>1.4.43</t>
  </si>
  <si>
    <t>1.4.44</t>
  </si>
  <si>
    <t>Безвозвратное потребление</t>
  </si>
  <si>
    <t>Non-revenue consumption</t>
  </si>
  <si>
    <t>Consumption of fuel from non-renewable sources</t>
  </si>
  <si>
    <t>Automatic monitoring system</t>
  </si>
  <si>
    <t>Автоматические системы мониторинга</t>
  </si>
  <si>
    <t xml:space="preserve">Emissions </t>
  </si>
  <si>
    <t xml:space="preserve">Scope 1 and Scope 2 greenhouse gas emissions,
 </t>
  </si>
  <si>
    <r>
      <rPr>
        <vertAlign val="superscript"/>
        <sz val="11"/>
        <color theme="1"/>
        <rFont val="Calibri"/>
        <family val="2"/>
        <charset val="204"/>
        <scheme val="minor"/>
      </rPr>
      <t>*</t>
    </r>
    <r>
      <rPr>
        <sz val="11"/>
        <color theme="1"/>
        <rFont val="Calibri"/>
        <family val="2"/>
        <scheme val="minor"/>
      </rPr>
      <t>Общее потребление энергии=потребление ТЭР + потребление энергии из ВИЭ + покупная электроэнергия и тепло - проданная электроэнергия и тепло + охлаждение + пар.</t>
    </r>
  </si>
  <si>
    <r>
      <rPr>
        <vertAlign val="superscript"/>
        <sz val="11"/>
        <color theme="1"/>
        <rFont val="Calibri"/>
        <family val="2"/>
        <charset val="204"/>
        <scheme val="minor"/>
      </rPr>
      <t>*</t>
    </r>
    <r>
      <rPr>
        <sz val="11"/>
        <color theme="1"/>
        <rFont val="Calibri"/>
        <family val="2"/>
        <scheme val="minor"/>
      </rPr>
      <t>Total energy consumption = FER consumption + energy consumption from RES + purchased electricity and heat - sold electricity and heat + cooling + steam.</t>
    </r>
  </si>
  <si>
    <t>Total energy consumption*</t>
  </si>
  <si>
    <t>Общее потребление* энергии</t>
  </si>
  <si>
    <t>Energy consumption by segment</t>
  </si>
  <si>
    <t>Consumption by the following indicators</t>
  </si>
  <si>
    <t>Fuel consumption from renewable sources</t>
  </si>
  <si>
    <t>Total water withdrawal of the Fund,</t>
  </si>
  <si>
    <t>Энергоемкость</t>
  </si>
  <si>
    <t>Energy intensity</t>
  </si>
  <si>
    <t>Сокращение энергопотребления в результате инициатив по сокращению</t>
  </si>
  <si>
    <t>Reduced energy consumption as a result of reduction initiatives</t>
  </si>
  <si>
    <t>thous. GJ/ton of extracted CHC</t>
  </si>
  <si>
    <t>thous. GJ/ton of refined CHC</t>
  </si>
  <si>
    <t>thous. GJ/ ton of oil</t>
  </si>
  <si>
    <t>thous. GJ/ ton of gas</t>
  </si>
  <si>
    <t>thous. GJ/t of extracted U</t>
  </si>
  <si>
    <t>thous. GJ/ million kWh</t>
  </si>
  <si>
    <t>GJ/Gcal</t>
  </si>
  <si>
    <t>thous. GJ/t of manufactured chemical products</t>
  </si>
  <si>
    <t>thous. GJ/t of refined gold</t>
  </si>
  <si>
    <t>thous. GJ/ million km gross</t>
  </si>
  <si>
    <t>Образующиеся отходы по типу</t>
  </si>
  <si>
    <t>Waste generated by type</t>
  </si>
  <si>
    <t>Total energy consumption,</t>
  </si>
  <si>
    <t>Energy consumption by segment,</t>
  </si>
  <si>
    <t>Reduced energy consumption as a result of reduction initiatives,</t>
  </si>
  <si>
    <t>Waste,</t>
  </si>
  <si>
    <t>Total volume of waste generation,</t>
  </si>
  <si>
    <t xml:space="preserve">Number of employees at the end of the year </t>
  </si>
  <si>
    <t>Number of employees at the end of the year,</t>
  </si>
  <si>
    <t>Number of permanent employees at the end of the year,</t>
  </si>
  <si>
    <t>Number of temporary employees at the end of the year,</t>
  </si>
  <si>
    <t xml:space="preserve">Number of full-time and part-time employees at the end of the year, </t>
  </si>
  <si>
    <t>New employees hired in the reporting year,</t>
  </si>
  <si>
    <t>Number of temporary workers by gender group,</t>
  </si>
  <si>
    <t>New employees hired in the reporting year by age group,</t>
  </si>
  <si>
    <t xml:space="preserve">Number of subsidiaries with ISO 45001-2018 certificate of compliance, </t>
  </si>
  <si>
    <t xml:space="preserve">Occupational health and safety costs for 2023, </t>
  </si>
  <si>
    <t>billion tenge</t>
  </si>
  <si>
    <t>Employee turnover,</t>
  </si>
  <si>
    <t xml:space="preserve">Permanent employees </t>
  </si>
  <si>
    <t xml:space="preserve">Full-time employees </t>
  </si>
  <si>
    <t xml:space="preserve">Part-time employees </t>
  </si>
  <si>
    <t>Employee turnover</t>
  </si>
  <si>
    <t xml:space="preserve">New employees hired in the reporting year broken down as follows  </t>
  </si>
  <si>
    <t>Employee turnover by gender group,</t>
  </si>
  <si>
    <t>Employee turnover by age group,</t>
  </si>
  <si>
    <t>Текучесть кадров по возрастным группам</t>
  </si>
  <si>
    <t>by type of activity</t>
  </si>
  <si>
    <t>Number of employees who went on maternity and parental leave</t>
  </si>
  <si>
    <t>Return rate,</t>
  </si>
  <si>
    <t>Retention rate,</t>
  </si>
  <si>
    <t>List of permanent employees by gender groups,</t>
  </si>
  <si>
    <t>List of permanent employees by age groups,</t>
  </si>
  <si>
    <t>List of employees by gender groups,</t>
  </si>
  <si>
    <t>List of full-time employees by gender group,</t>
  </si>
  <si>
    <r>
      <t>Временные</t>
    </r>
    <r>
      <rPr>
        <vertAlign val="superscript"/>
        <sz val="11"/>
        <color theme="1"/>
        <rFont val="Calibri"/>
        <family val="2"/>
        <charset val="204"/>
        <scheme val="minor"/>
      </rPr>
      <t>*</t>
    </r>
    <r>
      <rPr>
        <sz val="11"/>
        <color theme="1"/>
        <rFont val="Calibri"/>
        <family val="2"/>
        <scheme val="minor"/>
      </rPr>
      <t xml:space="preserve"> работники</t>
    </r>
  </si>
  <si>
    <t>List of part-time employees by gender group,</t>
  </si>
  <si>
    <t>New employees hired in the reporting year by gender group,</t>
  </si>
  <si>
    <t>Текучесть кадров</t>
  </si>
  <si>
    <t>Новые работники, принятые в отчетном году</t>
  </si>
  <si>
    <t xml:space="preserve">Average number of training hours per employee per year by personnel category, </t>
  </si>
  <si>
    <t>hours</t>
  </si>
  <si>
    <t>* (на период отпусков по беременности и родам и по уходу за ребенком, учебный отпуск и др.)</t>
  </si>
  <si>
    <t xml:space="preserve">Number of people in subsidiaries with ISO 45001-2018 certificate of compliance, </t>
  </si>
  <si>
    <t>Temporary* employees</t>
  </si>
  <si>
    <t xml:space="preserve">Number of incidents, </t>
  </si>
  <si>
    <t>Average number of training hours per employee per year by gender group,</t>
  </si>
  <si>
    <t xml:space="preserve">Number of people covered by the occupational health and safety management system that has undergone an internal audit procedure, </t>
  </si>
  <si>
    <t>Personnel with disabilities,</t>
  </si>
  <si>
    <t xml:space="preserve">Average number of hours of training per employee per year, </t>
  </si>
  <si>
    <t>HSE</t>
  </si>
  <si>
    <t>Number of people covered by the occupational health and safety management system,</t>
  </si>
  <si>
    <t>Lost Time Injury Frequency Ratio (LTIFR)</t>
  </si>
  <si>
    <t xml:space="preserve">Количество работников, которые ушли в отпуска по беременности и родам и в отпуска по уходу за ребенком </t>
  </si>
  <si>
    <t>Списочная численность постоянных работников на конец года</t>
  </si>
  <si>
    <t>Списочная численность временных работников на конец года</t>
  </si>
  <si>
    <t>Списочная численность работников с занятостью на полный рабочий день на конец года</t>
  </si>
  <si>
    <t>Списочная численность работников с занятостью на неполный рабочий день на конец года</t>
  </si>
  <si>
    <t>Subsidiaries and affiliates that have implemented community engagement, impact assessment and/or community development programs,</t>
  </si>
  <si>
    <t>Персонал с ограниченными возможностями здоровья</t>
  </si>
  <si>
    <t>Общее количество часов обучения в год</t>
  </si>
  <si>
    <t>Среднее количество часов обучение на одного работника в год</t>
  </si>
  <si>
    <t>Доля работников, получивших регулярную оценку производительности и развития карьеры</t>
  </si>
  <si>
    <t>Процент дочерних зависимых организаций, в которых реализовано вовлечение местных сообществ, оценка воздействия и/или программы развития местных сообществ</t>
  </si>
  <si>
    <t xml:space="preserve">Number of meetings of the Board of Directors held, </t>
  </si>
  <si>
    <t xml:space="preserve">Total revenues, </t>
  </si>
  <si>
    <t>Purchases</t>
  </si>
  <si>
    <t xml:space="preserve">Total purchased goods and services, </t>
  </si>
  <si>
    <t>units</t>
  </si>
  <si>
    <t>Number of employees at the end of the year</t>
  </si>
  <si>
    <t xml:space="preserve">Number of permanent employees at the end of the year </t>
  </si>
  <si>
    <t xml:space="preserve">Number of temporary employees at the end of the year </t>
  </si>
  <si>
    <t>List of full-time employees at the end of the year</t>
  </si>
  <si>
    <t>List of part-time employees at the end of the year</t>
  </si>
  <si>
    <t>New employees hired in the reporting year</t>
  </si>
  <si>
    <t>Staff with disabilities</t>
  </si>
  <si>
    <t xml:space="preserve">Total number of hours of study per year </t>
  </si>
  <si>
    <t xml:space="preserve">Average number of hours of training per employee per year </t>
  </si>
  <si>
    <t>Board of directors of the fund</t>
  </si>
  <si>
    <t>Fund's board structure 
(as of the end of 2023)</t>
  </si>
  <si>
    <t>*The increase is due to a review of the methodology for recording incidents.</t>
  </si>
  <si>
    <r>
      <t>Number of incidents</t>
    </r>
    <r>
      <rPr>
        <vertAlign val="superscript"/>
        <sz val="11"/>
        <color theme="1"/>
        <rFont val="Calibri"/>
        <family val="2"/>
        <charset val="204"/>
        <scheme val="minor"/>
      </rPr>
      <t>*</t>
    </r>
  </si>
  <si>
    <r>
      <t>Количество инцидентов</t>
    </r>
    <r>
      <rPr>
        <vertAlign val="superscript"/>
        <sz val="11"/>
        <rFont val="Calibri"/>
        <family val="2"/>
        <charset val="204"/>
        <scheme val="minor"/>
      </rPr>
      <t>*</t>
    </r>
  </si>
  <si>
    <t>* Рост связан с пересмотром методики регистрации инцидентов.</t>
  </si>
  <si>
    <t xml:space="preserve">* LTIFR (коэффициент травм с потерей рабочего времени) - количество работников компании, пострадавших в несчастных случаях с потерей трудоспособности, относящихся к легкой и тяжелой производственной травме согласно заключению о степени тяжести производственной травмы (в т.ч. погибшие), умноженное на 1 миллион человеко-часов и деленное на общее количество отработанных человеко-часов за 12 отчетных месяцев. </t>
  </si>
  <si>
    <t xml:space="preserve">*LTIFR (Lost Time Injury Frequency Rate) - the number of the company's employees injured in lost time accidents attributed to a light and severe work injury according to the work injury severity report (including fatalities) multiplied by 1 million man-hours and divided by the total number of man-hours worked during the 12 reporting months.  </t>
  </si>
  <si>
    <t>Lost Time Industrial Injury Frequency Rate (LTIFR*)</t>
  </si>
  <si>
    <t>Коэффициент частоты производственных травм с временной потерей трудоспособности (LTIFR*)</t>
  </si>
  <si>
    <t>Indicator number and name</t>
  </si>
  <si>
    <t>GRI Standard</t>
  </si>
  <si>
    <t>Location in ESG Databook</t>
  </si>
  <si>
    <t>GRI Content Index</t>
  </si>
  <si>
    <t>Staff turnover, %</t>
  </si>
  <si>
    <t>New employees hired in the reporting year, person</t>
  </si>
  <si>
    <t>Full time, person</t>
  </si>
  <si>
    <t>Part-time, person</t>
  </si>
  <si>
    <t>GRI 2. General Disclosures 2021</t>
  </si>
  <si>
    <t>2-7 Employees</t>
  </si>
  <si>
    <t>2-8 Workers who are not employees</t>
  </si>
  <si>
    <t>2-9 Governance structure and composition</t>
  </si>
  <si>
    <t>2-27 Compliance with laws and regulations</t>
  </si>
  <si>
    <t>Expenditure</t>
  </si>
  <si>
    <t>GRI 201 Economic performance 2016</t>
  </si>
  <si>
    <t>201-1 Direct economic value generated and distributed</t>
  </si>
  <si>
    <t>GRI 204 Procurement practices 2016</t>
  </si>
  <si>
    <t>204-1 Proportion of spending on local suppliers</t>
  </si>
  <si>
    <t>GRI 205 Anti-corruption 2016</t>
  </si>
  <si>
    <t>205-2 Communication and training about anti-corruption policies and procedures</t>
  </si>
  <si>
    <t>205-3 Confirmed incidents of corruption and actions taken</t>
  </si>
  <si>
    <t>GRI 302 Energy 2016</t>
  </si>
  <si>
    <t>302-1 Energy consumption within the organization</t>
  </si>
  <si>
    <t>302-3 Energy intensity</t>
  </si>
  <si>
    <t>302-4 Reduction of energy consumption</t>
  </si>
  <si>
    <t>GRI 303 Water and Effluents 2018</t>
  </si>
  <si>
    <t>303-3 Water withdrawal</t>
  </si>
  <si>
    <t>303-4 Water discharge</t>
  </si>
  <si>
    <t>303-5 Water consumption</t>
  </si>
  <si>
    <t>GRI 305 Emissions 2016</t>
  </si>
  <si>
    <t>305-1 Direct (Scope 1) GHG emissions</t>
  </si>
  <si>
    <t>305-2 Energy indirect (Scope 2) GHG emissions</t>
  </si>
  <si>
    <t>305-4 GHG emissions intensity</t>
  </si>
  <si>
    <t>305-5 Reduction of GHG emissions</t>
  </si>
  <si>
    <t>305-7 Nitrogen oxides (NOx), sulfur oxides (SOx), and other significant air emissions</t>
  </si>
  <si>
    <t>Share of men</t>
  </si>
  <si>
    <t>GRI 306 Waste 2020</t>
  </si>
  <si>
    <t>Share of women</t>
  </si>
  <si>
    <t>306-3 Waste generated</t>
  </si>
  <si>
    <t>GRI 401 Employment 2016</t>
  </si>
  <si>
    <t>401-1 New employee hires and employee turnover</t>
  </si>
  <si>
    <t>401-3 Parental leave</t>
  </si>
  <si>
    <t>GRI 405 Diversity and Equal opportunity 2016</t>
  </si>
  <si>
    <t>Share of employees up to 30</t>
  </si>
  <si>
    <t>GRI 405 Разнообразие  равные возможности 2016</t>
  </si>
  <si>
    <t>405-1 Diversity of governance bodies and employees</t>
  </si>
  <si>
    <t>GRI 403 Occupational Health and Safety 2018</t>
  </si>
  <si>
    <t>403-8 Workers covered by an occupational health and safety management system</t>
  </si>
  <si>
    <t>403-9 Work-related injuries</t>
  </si>
  <si>
    <t>Share of employees over 30</t>
  </si>
  <si>
    <t>404-1 Average hours of training per year per employee</t>
  </si>
  <si>
    <t>Share of employees from 30 to 50</t>
  </si>
  <si>
    <t>404-3 Percentage of employees receiving regular performance and career development reviews</t>
  </si>
  <si>
    <t>GRI 404 Training and Education 2016</t>
  </si>
  <si>
    <t>GRI 418 Customer Privacy 2016</t>
  </si>
  <si>
    <t>418-1 Substantiated complaints concerning breaches of customer privacy and losses of customer data</t>
  </si>
  <si>
    <t>Financial</t>
  </si>
  <si>
    <t>Diversity&amp;Inclusion</t>
  </si>
  <si>
    <t>Указатель содержания SASB*</t>
  </si>
  <si>
    <t>*Представлены только количественные показатели</t>
  </si>
  <si>
    <t>SASB Content Index*</t>
  </si>
  <si>
    <t>Topic</t>
  </si>
  <si>
    <t>Indicator</t>
  </si>
  <si>
    <t>Section</t>
  </si>
  <si>
    <t>Air quality</t>
  </si>
  <si>
    <t>Emissions of NOх, SOх and other significant pollutants into the atmosphere</t>
  </si>
  <si>
    <t>Total fuel consumed, percentage of renewable sources</t>
  </si>
  <si>
    <t>Waste and hazardous materials management</t>
  </si>
  <si>
    <t>Total weight of hazardous waste generated</t>
  </si>
  <si>
    <t>Water management</t>
  </si>
  <si>
    <t>(1) Total volume of water withdrawn, (2) Total volume of water consumed; percentage of each in regions with high or extremely high basic water stress</t>
  </si>
  <si>
    <t>*Only quantitative indicators are presented</t>
  </si>
  <si>
    <t>1.5.15</t>
  </si>
  <si>
    <t>1.5.16</t>
  </si>
  <si>
    <t>1.5.17</t>
  </si>
  <si>
    <t>1.5.18</t>
  </si>
  <si>
    <t>1.5.19</t>
  </si>
  <si>
    <t>1.5.20</t>
  </si>
  <si>
    <t>1.5.21</t>
  </si>
  <si>
    <t>1.5.22</t>
  </si>
  <si>
    <t>1.5.23</t>
  </si>
  <si>
    <t>1.5.24</t>
  </si>
  <si>
    <t>1.5.25</t>
  </si>
  <si>
    <t>1.5.26</t>
  </si>
  <si>
    <t>1.5.27</t>
  </si>
  <si>
    <t>1.5.28</t>
  </si>
  <si>
    <t>1.5.29</t>
  </si>
  <si>
    <t>1.5.30</t>
  </si>
  <si>
    <t>1.5.31</t>
  </si>
  <si>
    <t>1.5.32</t>
  </si>
  <si>
    <t>1.5.33</t>
  </si>
  <si>
    <t>1.5.34</t>
  </si>
  <si>
    <t>1.5.35</t>
  </si>
  <si>
    <t>1.5.36</t>
  </si>
  <si>
    <t>1.5.37</t>
  </si>
  <si>
    <t>1.5.38</t>
  </si>
  <si>
    <t>1.5.39</t>
  </si>
  <si>
    <t>1.5.40</t>
  </si>
  <si>
    <t>1.5.41</t>
  </si>
  <si>
    <t>1.5.42</t>
  </si>
  <si>
    <t>1.5.43</t>
  </si>
  <si>
    <t>1.5.44</t>
  </si>
  <si>
    <t>1.5.45</t>
  </si>
  <si>
    <t>1.5.46</t>
  </si>
  <si>
    <t>1.5.47</t>
  </si>
  <si>
    <t>1.5.48</t>
  </si>
  <si>
    <t>1.5.49</t>
  </si>
  <si>
    <t>1.5.50</t>
  </si>
  <si>
    <t>1.5.51</t>
  </si>
  <si>
    <t>1.5.52</t>
  </si>
  <si>
    <t>1.5.53</t>
  </si>
  <si>
    <t>1.5.54</t>
  </si>
  <si>
    <t>1.5.55</t>
  </si>
  <si>
    <t>1.5.56</t>
  </si>
  <si>
    <t>1.5.57</t>
  </si>
  <si>
    <t>1.5.58</t>
  </si>
  <si>
    <t>1.5.59</t>
  </si>
  <si>
    <t>1.5.60</t>
  </si>
  <si>
    <t>1.5.61</t>
  </si>
  <si>
    <t>1.5.62</t>
  </si>
  <si>
    <t>1.5.63</t>
  </si>
  <si>
    <t>1.5.64</t>
  </si>
  <si>
    <t>1.5.65</t>
  </si>
  <si>
    <t>1.5.66</t>
  </si>
  <si>
    <t>1.5.67</t>
  </si>
  <si>
    <t>1.5.68</t>
  </si>
  <si>
    <t>1.5.69</t>
  </si>
  <si>
    <t>1.5.70</t>
  </si>
  <si>
    <t>1.5.71</t>
  </si>
  <si>
    <t>1.5.72</t>
  </si>
  <si>
    <t>1.5.73</t>
  </si>
  <si>
    <t>1.5.74</t>
  </si>
  <si>
    <t>1.5.75</t>
  </si>
  <si>
    <t>1.5.76</t>
  </si>
  <si>
    <t>1.5.77</t>
  </si>
  <si>
    <t>1.5.78</t>
  </si>
  <si>
    <t>1.5.79</t>
  </si>
  <si>
    <t>1.5.80</t>
  </si>
  <si>
    <t>1.5.81</t>
  </si>
  <si>
    <t>We recognize the need to reduce the growing pressure on the climate and the environment, are oriented to the climate goals determined by the country, and support the initiative to achieve carbon neutrality of the Republic of Kazakhstan until 2060. The Fund's group of companies is collectively responsible for about 15% of the total CO2 emissions in the country. The long-term goal of the Fund is to achieve carbon neutrality by 2060.</t>
  </si>
  <si>
    <t>Парниктік газдар шығарындылары</t>
  </si>
  <si>
    <t>1.2.1</t>
  </si>
  <si>
    <t>1.2.2</t>
  </si>
  <si>
    <t>1.2.3</t>
  </si>
  <si>
    <t>1.2.4</t>
  </si>
  <si>
    <t>1.2.5</t>
  </si>
  <si>
    <t>1.2.6</t>
  </si>
  <si>
    <t>1.2.7</t>
  </si>
  <si>
    <t>1.2.8</t>
  </si>
  <si>
    <t>1.2.9</t>
  </si>
  <si>
    <t>1.2.10</t>
  </si>
  <si>
    <t>1.2.11</t>
  </si>
  <si>
    <t>1.2.12</t>
  </si>
  <si>
    <t>1.2.13</t>
  </si>
  <si>
    <t>1.2.14</t>
  </si>
  <si>
    <t>1.2.15</t>
  </si>
  <si>
    <t>1.2.16</t>
  </si>
  <si>
    <t>1.2.17</t>
  </si>
  <si>
    <t>1.2.19</t>
  </si>
  <si>
    <t>1.2.20</t>
  </si>
  <si>
    <t>1.2.21</t>
  </si>
  <si>
    <t>1.2.22</t>
  </si>
  <si>
    <t>1.2.23</t>
  </si>
  <si>
    <t>1.2.24</t>
  </si>
  <si>
    <t>1.2.25</t>
  </si>
  <si>
    <t>1.2.26</t>
  </si>
  <si>
    <t>1.2.27</t>
  </si>
  <si>
    <t>1.2.28</t>
  </si>
  <si>
    <t>1.2.29</t>
  </si>
  <si>
    <t>1.2.30</t>
  </si>
  <si>
    <t>1.2.31</t>
  </si>
  <si>
    <t>1.2.32</t>
  </si>
  <si>
    <t>Өлшем бірлігі</t>
  </si>
  <si>
    <t>бизнес сегменттері бойынша:</t>
  </si>
  <si>
    <t>Мұнай мен газды барлау және өндіру</t>
  </si>
  <si>
    <t>Мұнай өңдеу</t>
  </si>
  <si>
    <t>Мұнай тасымалдау</t>
  </si>
  <si>
    <t>Газ тасымалдау</t>
  </si>
  <si>
    <t>Уран барлау және өндіру</t>
  </si>
  <si>
    <t>Электр энергиясын өндіру</t>
  </si>
  <si>
    <t>Жылу өндірісі</t>
  </si>
  <si>
    <t>Темір жол көлігі</t>
  </si>
  <si>
    <t>Жолаушыларды әуе тасымалы</t>
  </si>
  <si>
    <t>Телекоммуникациялық қызметтер</t>
  </si>
  <si>
    <t>Электр энергиясын тасымалдау секторы</t>
  </si>
  <si>
    <t>Химиялық өндіріс</t>
  </si>
  <si>
    <t>Көмір өндіру</t>
  </si>
  <si>
    <t>[1]1 және 2-қамту бойынша парниктік газдар шығарындылары Қор және оның бақыланатын портфельдік компаниялары және/немесе Қор Тобы компанияларының жедел басқаруындағы (бақылауындағы) ұйымдар туралы шоғырландырылған ақпаратты қамтиды.</t>
  </si>
  <si>
    <t>Көмірқышқыл газы (CO2)</t>
  </si>
  <si>
    <t>Азот оксиді (N2O)</t>
  </si>
  <si>
    <t>Металлургиялық жобалар (тек «Тау-Кен Алтын», «Тау-Кен Темір» үшін тоқтап тұру үшін)</t>
  </si>
  <si>
    <t>Көміртек ізі*</t>
  </si>
  <si>
    <t>Парниктік газдардың жалпы тікелей шығарындылары (1-ші қамту)</t>
  </si>
  <si>
    <t>миллион тонна CO2-балама</t>
  </si>
  <si>
    <t>1.3.1</t>
  </si>
  <si>
    <t>1.3.2</t>
  </si>
  <si>
    <t>1.3.3</t>
  </si>
  <si>
    <t>1.3.4</t>
  </si>
  <si>
    <t>1.3.5</t>
  </si>
  <si>
    <t>1.3.6</t>
  </si>
  <si>
    <t>1.3.7</t>
  </si>
  <si>
    <t>1.3.8</t>
  </si>
  <si>
    <t>Сатып алынған электр энергиясы</t>
  </si>
  <si>
    <t>Сатып алынған жылу энергиясы</t>
  </si>
  <si>
    <t>Энергия түрі бойынша:</t>
  </si>
  <si>
    <t>Парниктік газ түрлері бойынша:</t>
  </si>
  <si>
    <t xml:space="preserve">* 2-қамту саласы бойынша шығарындыларды есептеу тек СО2 шығарындыларын қамтиды </t>
  </si>
  <si>
    <t>Парниктік газдардың жалпы жанама шығарындылары (2-қамту) (сатып алынған электр және жылудан)*</t>
  </si>
  <si>
    <t>Кіріс сомасы</t>
  </si>
  <si>
    <t>миллион теңге</t>
  </si>
  <si>
    <t>1-ші қамтуға сәйкес үлестік тұтыну</t>
  </si>
  <si>
    <t>2-ші қамтуға сәйкес үлестік тұтыну</t>
  </si>
  <si>
    <t>миллион тонна CO2-балама./1000 тонна көмірсутектер</t>
  </si>
  <si>
    <t>миллион тонна СО2-балама./1000 тонна көмірсутектер</t>
  </si>
  <si>
    <t>млн тонна CO2-балама/ млрд м3</t>
  </si>
  <si>
    <t>млн тонна CO2-балама /т. U</t>
  </si>
  <si>
    <t>тонна СО2/млрд кВт/сағ</t>
  </si>
  <si>
    <t>tCO2-балама./Гкал</t>
  </si>
  <si>
    <t>грамм CO2-балама /ткм</t>
  </si>
  <si>
    <t>миллион тонна CO2-балама./млн тонна</t>
  </si>
  <si>
    <t>миллион тонна СО2 /1000 тонна көмірсутектер</t>
  </si>
  <si>
    <t>миллион тонна СО2/млрд м3</t>
  </si>
  <si>
    <t>млн тСО2/т U</t>
  </si>
  <si>
    <t>грамм CO2/ткм</t>
  </si>
  <si>
    <t>миллион тонна СО2/млн тонна</t>
  </si>
  <si>
    <t>Парниктік газдардың жалпы тікелей шығарындылары (1-ші қамту).</t>
  </si>
  <si>
    <t>Парниктік газдардың жалпы жанама шығарындылары (2-қамту).</t>
  </si>
  <si>
    <t>млн тонна СО2-балама /млн теңге</t>
  </si>
  <si>
    <t>миллион тонна СО2 /млн теңге</t>
  </si>
  <si>
    <t>1.6.1</t>
  </si>
  <si>
    <t>1.6.2</t>
  </si>
  <si>
    <t>1.6.3</t>
  </si>
  <si>
    <t>1.6.4</t>
  </si>
  <si>
    <t>1.6.5</t>
  </si>
  <si>
    <t>1.6.6</t>
  </si>
  <si>
    <t>1.6.7</t>
  </si>
  <si>
    <t>1.6.8</t>
  </si>
  <si>
    <t>1.6.9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</si>
  <si>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</si>
  <si>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</si>
  <si>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</si>
  <si>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</si>
  <si>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</si>
  <si>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</si>
  <si>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</si>
  <si>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</si>
  <si>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</si>
  <si>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</si>
  <si>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</si>
  <si>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</si>
  <si>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</si>
  <si>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</si>
  <si>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</si>
  <si>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</si>
  <si>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</si>
  <si>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</si>
  <si>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</si>
  <si>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</si>
  <si>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</si>
  <si>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</si>
  <si>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</si>
  <si>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</si>
  <si>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</si>
  <si>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</si>
  <si>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</si>
  <si>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</si>
  <si>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</si>
  <si>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</si>
  <si>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</si>
  <si>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</si>
  <si>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</si>
  <si>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</si>
  <si>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</si>
  <si>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</si>
  <si>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</si>
  <si>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</si>
  <si>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</si>
  <si>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</si>
  <si>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</si>
  <si>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</si>
  <si>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1.6.52</t>
  </si>
  <si>
    <t>1.6.53</t>
  </si>
  <si>
    <t>1.6.54</t>
  </si>
  <si>
    <t>1.6.55</t>
  </si>
  <si>
    <t>1.6.56</t>
  </si>
  <si>
    <t>1.6.57</t>
  </si>
  <si>
    <t>1.6.58</t>
  </si>
  <si>
    <t>1.6.59</t>
  </si>
  <si>
    <t>1.6.60</t>
  </si>
  <si>
    <t>1.6.61</t>
  </si>
  <si>
    <t>1.6.62</t>
  </si>
  <si>
    <t>1.6.63</t>
  </si>
  <si>
    <t>1.6.64</t>
  </si>
  <si>
    <t>Өндіріс көрсеткіштері бойынша парниктік газдардың үлестік шығарындылары (1-ші қамту)</t>
  </si>
  <si>
    <t>Өндіріс көрсеткіштері бойынша парниктік газдардың үлестік шығарындылары (2-қамту)</t>
  </si>
  <si>
    <t>Табысқа шаққандағы парниктік газдардың үлестік шығарындылары</t>
  </si>
  <si>
    <t>1.7.2</t>
  </si>
  <si>
    <t>1.7.3</t>
  </si>
  <si>
    <t>1.7.4</t>
  </si>
  <si>
    <t>1.7.5</t>
  </si>
  <si>
    <t>1.7.6</t>
  </si>
  <si>
    <t>1.7.7</t>
  </si>
  <si>
    <t>1.7.8</t>
  </si>
  <si>
    <t>1.7.9</t>
  </si>
  <si>
    <t>1.7.10</t>
  </si>
  <si>
    <t>1.7.11</t>
  </si>
  <si>
    <t>1.7.12</t>
  </si>
  <si>
    <t>1.7.13</t>
  </si>
  <si>
    <t>1.7.14</t>
  </si>
  <si>
    <t>1.7.15</t>
  </si>
  <si>
    <t>1.7.16</t>
  </si>
  <si>
    <t>1.7.17</t>
  </si>
  <si>
    <t>1.7.18</t>
  </si>
  <si>
    <t>1.7.19</t>
  </si>
  <si>
    <t>1.7.20</t>
  </si>
  <si>
    <t>1.7.21</t>
  </si>
  <si>
    <t>1.7.22</t>
  </si>
  <si>
    <t>1.7.23</t>
  </si>
  <si>
    <t>1.7.24</t>
  </si>
  <si>
    <t>1.7.25</t>
  </si>
  <si>
    <t>1.7.26</t>
  </si>
  <si>
    <t>1.7.27</t>
  </si>
  <si>
    <t>1.7.28</t>
  </si>
  <si>
    <t>1.7.29</t>
  </si>
  <si>
    <t>1.7.30</t>
  </si>
  <si>
    <t>1.7.31</t>
  </si>
  <si>
    <t>1.7.32</t>
  </si>
  <si>
    <t>1.7.33</t>
  </si>
  <si>
    <t>1.7.34</t>
  </si>
  <si>
    <t>1.7.35</t>
  </si>
  <si>
    <t>1.7.36</t>
  </si>
  <si>
    <t>1.7.37</t>
  </si>
  <si>
    <t>1.7.38</t>
  </si>
  <si>
    <t>1.7.39</t>
  </si>
  <si>
    <t>1.7.40</t>
  </si>
  <si>
    <t>1.7.41</t>
  </si>
  <si>
    <t>1.7.42</t>
  </si>
  <si>
    <t>1.7.43</t>
  </si>
  <si>
    <t>1.7.44</t>
  </si>
  <si>
    <t>1.7.45</t>
  </si>
  <si>
    <t>1.7.46</t>
  </si>
  <si>
    <t>1.7.47</t>
  </si>
  <si>
    <t>1.7.48</t>
  </si>
  <si>
    <t>1.7.49</t>
  </si>
  <si>
    <t>1.7.50</t>
  </si>
  <si>
    <t>1.7.51</t>
  </si>
  <si>
    <t>1.7.52</t>
  </si>
  <si>
    <t>1.7.53</t>
  </si>
  <si>
    <t>1.7.54</t>
  </si>
  <si>
    <t>1.7.55</t>
  </si>
  <si>
    <t>1.7.56</t>
  </si>
  <si>
    <t>1.7.57</t>
  </si>
  <si>
    <t>1.7.58</t>
  </si>
  <si>
    <t>1.7.59</t>
  </si>
  <si>
    <t>1.7.60</t>
  </si>
  <si>
    <t>1.7.61</t>
  </si>
  <si>
    <t>1.7.62</t>
  </si>
  <si>
    <t>1.7.63</t>
  </si>
  <si>
    <t>1.7.64</t>
  </si>
  <si>
    <t>1.7.65</t>
  </si>
  <si>
    <t>1.7.66</t>
  </si>
  <si>
    <t>1.7.67</t>
  </si>
  <si>
    <t>1.7.68</t>
  </si>
  <si>
    <t>1.7.69</t>
  </si>
  <si>
    <t>1.7.70</t>
  </si>
  <si>
    <t>1.7.71</t>
  </si>
  <si>
    <t>тыс. т СО2-экв</t>
  </si>
  <si>
    <t>thousand tons CO2-eq</t>
  </si>
  <si>
    <t>1-Қамту шығарындыларын төмендету (тікелей)</t>
  </si>
  <si>
    <t>2-Қамту шығарындыларын төмендету (жанама)</t>
  </si>
  <si>
    <t>мың тонна СО2-балама</t>
  </si>
  <si>
    <t>Парниктік газдардың шығарындыларын азайтуға бағытталған шаралар нәтижесіндегі парниктік газдар шығарындыларын қысқартылуы</t>
  </si>
  <si>
    <t>1.8.1</t>
  </si>
  <si>
    <t>1.8.2</t>
  </si>
  <si>
    <t>1.8.3</t>
  </si>
  <si>
    <t>1.8.4</t>
  </si>
  <si>
    <t>1.8.5</t>
  </si>
  <si>
    <t>1.8.6</t>
  </si>
  <si>
    <t>1.8.7</t>
  </si>
  <si>
    <t>1.8.8</t>
  </si>
  <si>
    <t>1.8.9</t>
  </si>
  <si>
    <t>1.8.10</t>
  </si>
  <si>
    <t>1.8.11</t>
  </si>
  <si>
    <t>1.8.12</t>
  </si>
  <si>
    <t>Атмосфераға ластаушы заттардың шығарындыларының көлемі [1]GRI 305-7</t>
  </si>
  <si>
    <t>тонна</t>
  </si>
  <si>
    <t>Азот оксидтері (NOx)</t>
  </si>
  <si>
    <t>Күкірт диоксиді (SOx)</t>
  </si>
  <si>
    <t>Ұшпа органикалық қосылыстар (VOCs)</t>
  </si>
  <si>
    <t>Көміртек тотығы (СО)</t>
  </si>
  <si>
    <t>Бөлшекті заттар (PM)</t>
  </si>
  <si>
    <t>Басқалар</t>
  </si>
  <si>
    <t>Жалпы су алу</t>
  </si>
  <si>
    <t>1.9.1</t>
  </si>
  <si>
    <t>1.9.2</t>
  </si>
  <si>
    <t>Дереккөз түрі бойынша:</t>
  </si>
  <si>
    <t>1.9.3</t>
  </si>
  <si>
    <t>1.9.4</t>
  </si>
  <si>
    <t>1.9.5</t>
  </si>
  <si>
    <t>1.9.6</t>
  </si>
  <si>
    <t>1.9.7</t>
  </si>
  <si>
    <t>1.9.8</t>
  </si>
  <si>
    <t>1.9.9</t>
  </si>
  <si>
    <t>1.9.10</t>
  </si>
  <si>
    <t>1.9.11</t>
  </si>
  <si>
    <t>1.9.12</t>
  </si>
  <si>
    <t>1.9.13</t>
  </si>
  <si>
    <t>1.9.14</t>
  </si>
  <si>
    <t>1.9.15</t>
  </si>
  <si>
    <t>1.9.16</t>
  </si>
  <si>
    <t>1.9.17</t>
  </si>
  <si>
    <t>1.9.18</t>
  </si>
  <si>
    <t>1.9.19</t>
  </si>
  <si>
    <t>*Су электр станцияларының гидрогенераторларын жүргізуге қажетті суды есепке алмай.</t>
  </si>
  <si>
    <t>1.10.1</t>
  </si>
  <si>
    <t>1.10.2</t>
  </si>
  <si>
    <t>Жер үсті су объектілері</t>
  </si>
  <si>
    <t>Жер асты су объектілері</t>
  </si>
  <si>
    <t>Қалалық сумен жабдықтау жүйелері</t>
  </si>
  <si>
    <t>1.10.3</t>
  </si>
  <si>
    <t>1.10.4</t>
  </si>
  <si>
    <t>1.10.5</t>
  </si>
  <si>
    <t>1.10.6</t>
  </si>
  <si>
    <t>1.10.7</t>
  </si>
  <si>
    <t>1.10.8</t>
  </si>
  <si>
    <t>1.10.9</t>
  </si>
  <si>
    <t>1.10.10</t>
  </si>
  <si>
    <t>1.10.11</t>
  </si>
  <si>
    <t>1.10.12</t>
  </si>
  <si>
    <t>1.10.13</t>
  </si>
  <si>
    <t>1.10.14</t>
  </si>
  <si>
    <t>1.10.15</t>
  </si>
  <si>
    <t>1.10.16</t>
  </si>
  <si>
    <t>1.10.17</t>
  </si>
  <si>
    <t>1.10.18</t>
  </si>
  <si>
    <t>1.10.19</t>
  </si>
  <si>
    <t>1.10.20</t>
  </si>
  <si>
    <t>1.10.21</t>
  </si>
  <si>
    <t>1.10.22</t>
  </si>
  <si>
    <t>1.10.23</t>
  </si>
  <si>
    <t>1.10.24</t>
  </si>
  <si>
    <t>1.10.25</t>
  </si>
  <si>
    <t>1.10.26</t>
  </si>
  <si>
    <t>1.10.27</t>
  </si>
  <si>
    <t>1.10.28</t>
  </si>
  <si>
    <t>1.10.29</t>
  </si>
  <si>
    <t>1.10.30</t>
  </si>
  <si>
    <t>1.10.31</t>
  </si>
  <si>
    <t>1.10.32</t>
  </si>
  <si>
    <t>1.10.33</t>
  </si>
  <si>
    <t>1.10.34</t>
  </si>
  <si>
    <t>1.10.35</t>
  </si>
  <si>
    <t>1.10.36</t>
  </si>
  <si>
    <t>1.10.37</t>
  </si>
  <si>
    <t>1.10.38</t>
  </si>
  <si>
    <t>1.10.39</t>
  </si>
  <si>
    <t>1.10.40</t>
  </si>
  <si>
    <t>1.10.41</t>
  </si>
  <si>
    <t>1.10.42</t>
  </si>
  <si>
    <t>1.10.43</t>
  </si>
  <si>
    <t>1.10.44</t>
  </si>
  <si>
    <t>1.10.45</t>
  </si>
  <si>
    <t>1.10.46</t>
  </si>
  <si>
    <t>1.10.47</t>
  </si>
  <si>
    <t>1.10.48</t>
  </si>
  <si>
    <t>1.10.49</t>
  </si>
  <si>
    <t>1.10.50</t>
  </si>
  <si>
    <t>1.10.51</t>
  </si>
  <si>
    <t>1.10.52</t>
  </si>
  <si>
    <t>1.10.53</t>
  </si>
  <si>
    <t>1.10.54</t>
  </si>
  <si>
    <t>1.10.55</t>
  </si>
  <si>
    <t>1.10.56</t>
  </si>
  <si>
    <t>1.10.57</t>
  </si>
  <si>
    <t>1.10.58</t>
  </si>
  <si>
    <t>1.10.59</t>
  </si>
  <si>
    <t>1.10.60</t>
  </si>
  <si>
    <t>1.10.61</t>
  </si>
  <si>
    <t>1.10.62</t>
  </si>
  <si>
    <t>1.10.63</t>
  </si>
  <si>
    <t>1.10.64</t>
  </si>
  <si>
    <t>1.10.65</t>
  </si>
  <si>
    <t>1.10.66</t>
  </si>
  <si>
    <t>1.10.67</t>
  </si>
  <si>
    <t>1.10.68</t>
  </si>
  <si>
    <t>1.10.69</t>
  </si>
  <si>
    <t>1.10.70</t>
  </si>
  <si>
    <t>1.10.71</t>
  </si>
  <si>
    <t>1.10.72</t>
  </si>
  <si>
    <t>1.10.73</t>
  </si>
  <si>
    <t>1.10.74</t>
  </si>
  <si>
    <t>1.10.75</t>
  </si>
  <si>
    <t>1.10.76</t>
  </si>
  <si>
    <t>1.10.77</t>
  </si>
  <si>
    <t>1.10.78</t>
  </si>
  <si>
    <t>1.10.79</t>
  </si>
  <si>
    <t>1.10.80</t>
  </si>
  <si>
    <t>1.10.81</t>
  </si>
  <si>
    <t>1.10.82</t>
  </si>
  <si>
    <t>1.10.83</t>
  </si>
  <si>
    <t>1.10.84</t>
  </si>
  <si>
    <t>1.10.85</t>
  </si>
  <si>
    <t>1.10.86</t>
  </si>
  <si>
    <t>1.10.87</t>
  </si>
  <si>
    <t>1.10.88</t>
  </si>
  <si>
    <t>1.10.89</t>
  </si>
  <si>
    <t>1.10.90</t>
  </si>
  <si>
    <t>1.10.91</t>
  </si>
  <si>
    <t>1.10.92</t>
  </si>
  <si>
    <t>1.10.93</t>
  </si>
  <si>
    <t>1.10.94</t>
  </si>
  <si>
    <t>1.10.95</t>
  </si>
  <si>
    <t>1.10.96</t>
  </si>
  <si>
    <t>1.10.97</t>
  </si>
  <si>
    <t>1.10.98</t>
  </si>
  <si>
    <t>1.10.99</t>
  </si>
  <si>
    <t>1.10.100</t>
  </si>
  <si>
    <t>1.10.101</t>
  </si>
  <si>
    <t>1.10.102</t>
  </si>
  <si>
    <t>1.10.103</t>
  </si>
  <si>
    <t>1.10.104</t>
  </si>
  <si>
    <t>1.10.105</t>
  </si>
  <si>
    <t>1.10.106</t>
  </si>
  <si>
    <t>1.10.107</t>
  </si>
  <si>
    <t>1.10.108</t>
  </si>
  <si>
    <t>1.10.109</t>
  </si>
  <si>
    <t>1.10.110</t>
  </si>
  <si>
    <t>1.10.111</t>
  </si>
  <si>
    <t>1.10.112</t>
  </si>
  <si>
    <t>1.10.113</t>
  </si>
  <si>
    <t>1.10.114</t>
  </si>
  <si>
    <t>1.10.115</t>
  </si>
  <si>
    <t>1.10.116</t>
  </si>
  <si>
    <t>1.10.117</t>
  </si>
  <si>
    <t>1.10.118</t>
  </si>
  <si>
    <t>1.10.119</t>
  </si>
  <si>
    <t>1.10.120</t>
  </si>
  <si>
    <t>1.10.121</t>
  </si>
  <si>
    <t>1.10.122</t>
  </si>
  <si>
    <t>1.10.123</t>
  </si>
  <si>
    <t>1.10.124</t>
  </si>
  <si>
    <t>1.10.125</t>
  </si>
  <si>
    <t>1.10.126</t>
  </si>
  <si>
    <t>1.10.127</t>
  </si>
  <si>
    <t>1.10.128</t>
  </si>
  <si>
    <t>1.10.129</t>
  </si>
  <si>
    <t>1.10.130</t>
  </si>
  <si>
    <t>1.10.131</t>
  </si>
  <si>
    <t>1.10.132</t>
  </si>
  <si>
    <t>1.10.133</t>
  </si>
  <si>
    <t>1.10.134</t>
  </si>
  <si>
    <t>1.10.135</t>
  </si>
  <si>
    <t>1.10.136</t>
  </si>
  <si>
    <t>1.10.137</t>
  </si>
  <si>
    <t>1.10.138</t>
  </si>
  <si>
    <t>1.10.139</t>
  </si>
  <si>
    <t>1.10.140</t>
  </si>
  <si>
    <t>1.10.141</t>
  </si>
  <si>
    <t>1.10.142</t>
  </si>
  <si>
    <t>1.10.143</t>
  </si>
  <si>
    <t>1.10.144</t>
  </si>
  <si>
    <t>1.10.145</t>
  </si>
  <si>
    <t>1.10.146</t>
  </si>
  <si>
    <t>1.10.147</t>
  </si>
  <si>
    <t>1.10.148</t>
  </si>
  <si>
    <t>1.10.149</t>
  </si>
  <si>
    <t>Өндірілген су</t>
  </si>
  <si>
    <t>Үшінші тарап суы</t>
  </si>
  <si>
    <t>Басқа сумен жабдықтау жүйелері</t>
  </si>
  <si>
    <t>Қызмет түрі бойынша:</t>
  </si>
  <si>
    <t>Қордың өндірістік компанияларының қажеттіліктер*</t>
  </si>
  <si>
    <t>Су электр генераторларын іске қосу</t>
  </si>
  <si>
    <t>Қабат қысымын ұстап тұру</t>
  </si>
  <si>
    <t>Минералдану түрі бойынша:</t>
  </si>
  <si>
    <t>Тұщы су</t>
  </si>
  <si>
    <t>Басқа су</t>
  </si>
  <si>
    <t>Су тапшылығы бар аймақтардағы суды алу*</t>
  </si>
  <si>
    <t>* Wri Aqueduct су стрессінің көрсеткішіне сәйкес</t>
  </si>
  <si>
    <t>1.11.1</t>
  </si>
  <si>
    <t>1.11.2</t>
  </si>
  <si>
    <t>1.11.3</t>
  </si>
  <si>
    <t>1.11.4</t>
  </si>
  <si>
    <t>1.11.5</t>
  </si>
  <si>
    <t>1.11.6</t>
  </si>
  <si>
    <t>1.11.7</t>
  </si>
  <si>
    <t>1.11.8</t>
  </si>
  <si>
    <t>1.11.9</t>
  </si>
  <si>
    <t>1.11.10</t>
  </si>
  <si>
    <t>1.11.11</t>
  </si>
  <si>
    <t>1.11.12</t>
  </si>
  <si>
    <t>1.11.13</t>
  </si>
  <si>
    <t>1.11.14</t>
  </si>
  <si>
    <t>1.11.15</t>
  </si>
  <si>
    <t>1.11.16</t>
  </si>
  <si>
    <t>1.11.17</t>
  </si>
  <si>
    <t>1.11.18</t>
  </si>
  <si>
    <t>1.11.19</t>
  </si>
  <si>
    <t>1.11.20</t>
  </si>
  <si>
    <t>1.11.21</t>
  </si>
  <si>
    <t>1.11.22</t>
  </si>
  <si>
    <t>1.11.23</t>
  </si>
  <si>
    <t>1.11.24</t>
  </si>
  <si>
    <t>1.11.25</t>
  </si>
  <si>
    <t>1.11.26</t>
  </si>
  <si>
    <t>1.11.27</t>
  </si>
  <si>
    <t>1.11.28</t>
  </si>
  <si>
    <t>1.11.29</t>
  </si>
  <si>
    <t>1.11.30</t>
  </si>
  <si>
    <t>1.11.31</t>
  </si>
  <si>
    <t>1.11.32</t>
  </si>
  <si>
    <t>1.11.33</t>
  </si>
  <si>
    <t>1.11.34</t>
  </si>
  <si>
    <t>1.11.35</t>
  </si>
  <si>
    <t>1.11.36</t>
  </si>
  <si>
    <t>1.11.37</t>
  </si>
  <si>
    <t>1.11.38</t>
  </si>
  <si>
    <t>1.11.39</t>
  </si>
  <si>
    <t>1.11.40</t>
  </si>
  <si>
    <t>1.11.41</t>
  </si>
  <si>
    <t>1.11.42</t>
  </si>
  <si>
    <t>1.11.43</t>
  </si>
  <si>
    <t>1.11.44</t>
  </si>
  <si>
    <t>1.11.45</t>
  </si>
  <si>
    <t>1.11.46</t>
  </si>
  <si>
    <t>1.11.47</t>
  </si>
  <si>
    <t>1.11.48</t>
  </si>
  <si>
    <t>1.11.49</t>
  </si>
  <si>
    <t>1.11.50</t>
  </si>
  <si>
    <t>1.11.51</t>
  </si>
  <si>
    <t>1.11.52</t>
  </si>
  <si>
    <t>1.11.53</t>
  </si>
  <si>
    <t>1.11.54</t>
  </si>
  <si>
    <t>1.11.55</t>
  </si>
  <si>
    <t>1.11.56</t>
  </si>
  <si>
    <t>1.11.57</t>
  </si>
  <si>
    <t>1.11.58</t>
  </si>
  <si>
    <t>1.11.59</t>
  </si>
  <si>
    <t>1.11.60</t>
  </si>
  <si>
    <t>1.11.61</t>
  </si>
  <si>
    <t>1.11.62</t>
  </si>
  <si>
    <t>1.11.63</t>
  </si>
  <si>
    <t>1.11.64</t>
  </si>
  <si>
    <t>1.11.65</t>
  </si>
  <si>
    <t>1.11.66</t>
  </si>
  <si>
    <t>1.11.67</t>
  </si>
  <si>
    <t>1.11.68</t>
  </si>
  <si>
    <t>1.11.69</t>
  </si>
  <si>
    <t>1.11.70</t>
  </si>
  <si>
    <t>1.11.71</t>
  </si>
  <si>
    <t>1.11.72</t>
  </si>
  <si>
    <t>1.11.73</t>
  </si>
  <si>
    <t>1.11.74</t>
  </si>
  <si>
    <t>1.11.75</t>
  </si>
  <si>
    <t>1.11.76</t>
  </si>
  <si>
    <t>1.11.77</t>
  </si>
  <si>
    <t>1.11.78</t>
  </si>
  <si>
    <t>1.11.79</t>
  </si>
  <si>
    <t>1.11.80</t>
  </si>
  <si>
    <t>1.11.81</t>
  </si>
  <si>
    <t>1.11.82</t>
  </si>
  <si>
    <t>1.11.83</t>
  </si>
  <si>
    <t>1.11.84</t>
  </si>
  <si>
    <t>1.11.85</t>
  </si>
  <si>
    <t>1.11.86</t>
  </si>
  <si>
    <t>1.11.87</t>
  </si>
  <si>
    <t>1.11.88</t>
  </si>
  <si>
    <t>1.11.89</t>
  </si>
  <si>
    <t>1.11.90</t>
  </si>
  <si>
    <t>1.11.91</t>
  </si>
  <si>
    <t>1.11.92</t>
  </si>
  <si>
    <t>1.11.93</t>
  </si>
  <si>
    <t>1.11.94</t>
  </si>
  <si>
    <t>1.11.95</t>
  </si>
  <si>
    <t>1.11.96</t>
  </si>
  <si>
    <t>1.12.1</t>
  </si>
  <si>
    <t>1.12.2</t>
  </si>
  <si>
    <t>1.12.3</t>
  </si>
  <si>
    <t>1.12.4</t>
  </si>
  <si>
    <t>1.12.5</t>
  </si>
  <si>
    <t>1.12.6</t>
  </si>
  <si>
    <t>1.12.7</t>
  </si>
  <si>
    <t>1.12.8</t>
  </si>
  <si>
    <t>1.12.9</t>
  </si>
  <si>
    <t>1.12.10</t>
  </si>
  <si>
    <t>1.12.11</t>
  </si>
  <si>
    <t>1.12.12</t>
  </si>
  <si>
    <t>1.12.13</t>
  </si>
  <si>
    <t>1.12.14</t>
  </si>
  <si>
    <t>1.12.15</t>
  </si>
  <si>
    <t>1.12.16</t>
  </si>
  <si>
    <t>1.12.17</t>
  </si>
  <si>
    <t>1.12.18</t>
  </si>
  <si>
    <t>1.12.19</t>
  </si>
  <si>
    <t>1.12.20</t>
  </si>
  <si>
    <t>1.12.21</t>
  </si>
  <si>
    <t>1.12.22</t>
  </si>
  <si>
    <t>1.12.23</t>
  </si>
  <si>
    <t>1.12.24</t>
  </si>
  <si>
    <t>Қордың өндірістік компанияларының қажеттіліктері</t>
  </si>
  <si>
    <t>Қабылдау объектінің түрі бойынша:</t>
  </si>
  <si>
    <t xml:space="preserve">Резервуар (қабат қысымын ұстап тұру үшін) </t>
  </si>
  <si>
    <t>Жасанды су объектілері (булану тоғандары, қойма тоғандары және сүзу алаңдары)</t>
  </si>
  <si>
    <t>Кәдеге жарату үшін басқа тараптарға беріледі</t>
  </si>
  <si>
    <t>Күл үйіндісі</t>
  </si>
  <si>
    <t>1.13.1</t>
  </si>
  <si>
    <t>1.13.2</t>
  </si>
  <si>
    <t>Сарқынды сулардың жалпы көлемі</t>
  </si>
  <si>
    <t>Су тапшылығы бар аймақтардағы су бұру</t>
  </si>
  <si>
    <t>Жұмыс түрі бойынша су шығыны</t>
  </si>
  <si>
    <t>Басқа көрсеткіштер</t>
  </si>
  <si>
    <t>Қайта пайдаланылған судың көлемі (тазартылғаннан кейін)</t>
  </si>
  <si>
    <t>Айналымдағы судың көлемі</t>
  </si>
  <si>
    <t>Өндірістік қажеттіліктер</t>
  </si>
  <si>
    <t>Үй шаруашылығы және ішу</t>
  </si>
  <si>
    <t>Пайдаланбай үшінші тұлғаларға берілді</t>
  </si>
  <si>
    <t>Басқа</t>
  </si>
  <si>
    <t>Қалпына келмейтін су тұтынудың жалпы көлемі</t>
  </si>
  <si>
    <t>Су тапшылығы бар аймақтардағы жалпы су тұтыну</t>
  </si>
  <si>
    <t>Тұтыну шығыны</t>
  </si>
  <si>
    <t>1.13.3</t>
  </si>
  <si>
    <t>1.13.4</t>
  </si>
  <si>
    <t>1.13.5</t>
  </si>
  <si>
    <t>1.13.6</t>
  </si>
  <si>
    <t>1.13.7</t>
  </si>
  <si>
    <t>1.13.8</t>
  </si>
  <si>
    <t>1.13.9</t>
  </si>
  <si>
    <t>1.13.10</t>
  </si>
  <si>
    <t>1.13.11</t>
  </si>
  <si>
    <t>1.13.12</t>
  </si>
  <si>
    <t>1.13.13</t>
  </si>
  <si>
    <t>1.13.14</t>
  </si>
  <si>
    <t>1.13.15</t>
  </si>
  <si>
    <t>1.13.16</t>
  </si>
  <si>
    <t>1.13.17</t>
  </si>
  <si>
    <t>1.13.18</t>
  </si>
  <si>
    <t>1.13.19</t>
  </si>
  <si>
    <t>1.13.20</t>
  </si>
  <si>
    <t>1.13.21</t>
  </si>
  <si>
    <t>1.13.22</t>
  </si>
  <si>
    <t>1.13.23</t>
  </si>
  <si>
    <t>1.13.24</t>
  </si>
  <si>
    <t>1.13.25</t>
  </si>
  <si>
    <t>1.13.26</t>
  </si>
  <si>
    <t>1.13.27</t>
  </si>
  <si>
    <t>1.13.28</t>
  </si>
  <si>
    <t>1.13.29</t>
  </si>
  <si>
    <t>1.13.30</t>
  </si>
  <si>
    <t>1.13.31</t>
  </si>
  <si>
    <t>1.13.32</t>
  </si>
  <si>
    <t>1.13.33</t>
  </si>
  <si>
    <t>1.13.34</t>
  </si>
  <si>
    <t>1.13.35</t>
  </si>
  <si>
    <t>1.13.36</t>
  </si>
  <si>
    <t>1.13.37</t>
  </si>
  <si>
    <t>1.13.38</t>
  </si>
  <si>
    <t>1.13.39</t>
  </si>
  <si>
    <t>1.13.40</t>
  </si>
  <si>
    <t>1.13.41</t>
  </si>
  <si>
    <t>1.13.42</t>
  </si>
  <si>
    <t>1.13.43</t>
  </si>
  <si>
    <t>1.13.44</t>
  </si>
  <si>
    <t>1.13.45</t>
  </si>
  <si>
    <t>1.13.46</t>
  </si>
  <si>
    <t>Энергия тұтыну</t>
  </si>
  <si>
    <t>Energy use</t>
  </si>
  <si>
    <t>мың ГДж</t>
  </si>
  <si>
    <t>Сұйық отындар, соның ішінде:</t>
  </si>
  <si>
    <t>Дизель отыны</t>
  </si>
  <si>
    <t>Қазандық және пештік отын, оның ішінде:</t>
  </si>
  <si>
    <t>Жылыту майы</t>
  </si>
  <si>
    <t>Мұнай</t>
  </si>
  <si>
    <t>Жанармай</t>
  </si>
  <si>
    <t>Кеме отыны (мазут, ИФО)</t>
  </si>
  <si>
    <t>Ілеспе мұнай газы</t>
  </si>
  <si>
    <t>Көмір</t>
  </si>
  <si>
    <t>Газ, оның ішінде:</t>
  </si>
  <si>
    <t>Табиғи газ</t>
  </si>
  <si>
    <t>Газ жойылды</t>
  </si>
  <si>
    <t>СКГ</t>
  </si>
  <si>
    <t>Э/Э (ЖЭК-тен генерациялау есебінен)</t>
  </si>
  <si>
    <t>Жаңартылмайтын көздерден отын шығыны</t>
  </si>
  <si>
    <t>GRI 302-1, SASB</t>
  </si>
  <si>
    <t>1.14.1</t>
  </si>
  <si>
    <t>1.14.2</t>
  </si>
  <si>
    <t>1.14.3</t>
  </si>
  <si>
    <t>1.14.4</t>
  </si>
  <si>
    <t>1.14.5</t>
  </si>
  <si>
    <t>GRI 305-7, SASB</t>
  </si>
  <si>
    <t>GRI 306-3, SASB</t>
  </si>
  <si>
    <t>Жаңартылатын отын шығыны</t>
  </si>
  <si>
    <t>Percentage of subsidiaries and affiliates that have implemented community engagement, impact assessment and/or community development programs</t>
  </si>
  <si>
    <t>Электр энергиясы, оның ішінде:</t>
  </si>
  <si>
    <t>Сатып алынды</t>
  </si>
  <si>
    <t>Компанияның жеке өндірісі</t>
  </si>
  <si>
    <t>Сатылған электр энергиясы</t>
  </si>
  <si>
    <t>Жылу энергиясы, оның ішінде:</t>
  </si>
  <si>
    <t>Сатылған жылу энергиясы</t>
  </si>
  <si>
    <t>Бу</t>
  </si>
  <si>
    <t>Салқындату</t>
  </si>
  <si>
    <t>1.15.1</t>
  </si>
  <si>
    <t>Мұнай мен газды өңдеу</t>
  </si>
  <si>
    <t>Металлургиялық жобалар</t>
  </si>
  <si>
    <t>Сегменттер бойынша энергия тұтыну</t>
  </si>
  <si>
    <t>Төмендегі көрсеткіштер бойынша тұтыну</t>
  </si>
  <si>
    <t>* Жалпы энергия тұтыну=ОЭР тұтыну + ЖЭК-тен энергия тұтыну + сатып алынған электр энергиясы және жылу - минус сатылған электр энергиясы және жылу + салқындату + бу.</t>
  </si>
  <si>
    <t>Жалпы энергия тұтыну*</t>
  </si>
  <si>
    <t>ГДж/т көмірсутектер</t>
  </si>
  <si>
    <t>ГДж/т өңделген мұнай (газ)</t>
  </si>
  <si>
    <t>ГДж/т мұнай</t>
  </si>
  <si>
    <t>мың ГДж/т өндірілген уран</t>
  </si>
  <si>
    <t>ГДж/мың кВтсағ</t>
  </si>
  <si>
    <t>ГДж/Гкал</t>
  </si>
  <si>
    <t>ГДж/ миллион тонна км брутто</t>
  </si>
  <si>
    <t>миллион ГДж/т химиялық өнім өндірілді</t>
  </si>
  <si>
    <t>мың ГДж/т тазартылған алтын</t>
  </si>
  <si>
    <t>Мұнай өңдеу зауытының газы</t>
  </si>
  <si>
    <t>Электр</t>
  </si>
  <si>
    <t>Жылу энергиясы</t>
  </si>
  <si>
    <t>Энергия сыйымдылығы GRI 302-3</t>
  </si>
  <si>
    <t>ГДж/млн м3</t>
  </si>
  <si>
    <t>1.15.2</t>
  </si>
  <si>
    <t>1.15.3</t>
  </si>
  <si>
    <t>1.15.4</t>
  </si>
  <si>
    <t>1.15.5</t>
  </si>
  <si>
    <t>1.15.6</t>
  </si>
  <si>
    <t>1.15.7</t>
  </si>
  <si>
    <t>1.15.8</t>
  </si>
  <si>
    <t>1.15.9</t>
  </si>
  <si>
    <t>1.15.10</t>
  </si>
  <si>
    <t>1.15.11</t>
  </si>
  <si>
    <t>1.15.12</t>
  </si>
  <si>
    <t>1.15.13</t>
  </si>
  <si>
    <t>1.15.14</t>
  </si>
  <si>
    <t>1.15.15</t>
  </si>
  <si>
    <t>1.15.16</t>
  </si>
  <si>
    <t>1.15.17</t>
  </si>
  <si>
    <t>1.15.18</t>
  </si>
  <si>
    <t>1.15.19</t>
  </si>
  <si>
    <t>1.15.20</t>
  </si>
  <si>
    <t>1.15.21</t>
  </si>
  <si>
    <t>1.15.22</t>
  </si>
  <si>
    <t>1.15.23</t>
  </si>
  <si>
    <t>Қысқарту бастамаларының нәтижесінде энергияны тұтынуды азайту</t>
  </si>
  <si>
    <t>Қалдықтарды басқару</t>
  </si>
  <si>
    <t>1.15.24</t>
  </si>
  <si>
    <t>Өндірістік және коммуналдық қалдықтарды басқару, уақытша сақтау, тасымалдау, қайта өңдеу және кәдеге жарату Қазақстан Республикасының заңнамалық нормаларына сәйкес жүзеге асырылады және қоршаған ортаға, жұмыскерлер мен жергілікті тұрғындардың денсаулығына қауіп төндірмейді. Мемлекеттік органдар қалдықтарды қауіпсіз басқару бойынша тұрақты тексерулер жүргізеді.</t>
  </si>
  <si>
    <t>Біздің көзқарасымыздың негізінде жаңартпалар мен үздіксіз жетілдіруге ұмтылу жатыр. Тұрақты энергияға көшу келісілген күш пен өзгертуге дайын болуды талап етеді. Ең озық технологияларды пайдалана отырып, озық тәжірибелерді енгізу және жұмыскерлеріміздің арасында энергияны үнемдеу мәдениетін дамыту арқылы біз тұрақтылық мақсаттарымызға жету жолында айтарлықтай прогреске қол жеткізуге тырысамыз, сонымен бірге операциялық тұрақтылық пен бәсекеге қабілеттілікті арттырамыз.</t>
  </si>
  <si>
    <t xml:space="preserve">Біз су ресурстарын жауапты басқару мен сақтаудың маңыздылығын мойындаймыз және суға қатысты тәуекелдер мен әсерлерді барынша азайтуға міндеттенеміз. Дүниежүзілік ресурстар институтының болжамы бойынша Қазақстан су стрессінің орташа және жоғары деңгейі (20–40%) бар елдер қатарына жатқызылды және 2040 жылға қарай су стрессінің өте жоғары немесе жоғары деңгейі бар елдердің қатарына кіреді. Біз суды пайдалану тиімділігін арттыру және суды тұтынуды азайту бойынша шараларды жүзеге асырып жатырмыз. </t>
  </si>
  <si>
    <t>1.16.1</t>
  </si>
  <si>
    <t>1.16.2</t>
  </si>
  <si>
    <t>1.16.3</t>
  </si>
  <si>
    <t>1.16.4</t>
  </si>
  <si>
    <t>1.16.5</t>
  </si>
  <si>
    <t>1.16.6</t>
  </si>
  <si>
    <t>1.16.7</t>
  </si>
  <si>
    <t>1.16.8</t>
  </si>
  <si>
    <t>1.16.9</t>
  </si>
  <si>
    <t>1.16.10</t>
  </si>
  <si>
    <t>1.16.11</t>
  </si>
  <si>
    <t>1.16.12</t>
  </si>
  <si>
    <t>Біз климат пен қоршаған ортаға артып келе жатқан жүктемені азайту қажеттілігін түсінеміз, ел анықтайтын климаттық мақсаттарға бет түзеп, 2060 жылға қарай Қазақстан Республикасының көміртегі бейтараптылығына қол жеткізу жөніндегі бастаманы қолдаймыз. Қордың Компаниялар тобы елдегі жалпы CO2 шығарындыларының шамамен 15%-ына ұжымдық жауапкершілікті көтереді. Қордың ұзақ мерзімде 2060 жылға қарай көміртегі бейтараптығына қол жеткізуді мақсат етеді.</t>
  </si>
  <si>
    <t>Қауіпті қалдықтар</t>
  </si>
  <si>
    <t>Қауіпті емес қалдықтар</t>
  </si>
  <si>
    <t>Күл және шлак қалдықтары</t>
  </si>
  <si>
    <t>Аршыма тау жыныстары</t>
  </si>
  <si>
    <t>Түрі бойынша түзілетін қалдықтар</t>
  </si>
  <si>
    <t>1.17.1</t>
  </si>
  <si>
    <t>1.17.2</t>
  </si>
  <si>
    <t>1.17.3</t>
  </si>
  <si>
    <t>1.17.4</t>
  </si>
  <si>
    <t>1.17.5</t>
  </si>
  <si>
    <t>1.17.6</t>
  </si>
  <si>
    <t>1.17.7</t>
  </si>
  <si>
    <t>1.17.8</t>
  </si>
  <si>
    <t>1.17.9</t>
  </si>
  <si>
    <t>1.17.10</t>
  </si>
  <si>
    <t>1.17.11</t>
  </si>
  <si>
    <t>1.17.12</t>
  </si>
  <si>
    <t>1.17.13</t>
  </si>
  <si>
    <t>1.17.14</t>
  </si>
  <si>
    <t>Шығарындылар үшін төлемдерді қоспағанда, қоршаған ортаны қорғауға арналған шығыстар</t>
  </si>
  <si>
    <t>оқиға түрі бойынша</t>
  </si>
  <si>
    <t>технологияларды енгізу, соның ішінде.</t>
  </si>
  <si>
    <t xml:space="preserve"> ҚЖЖТ</t>
  </si>
  <si>
    <t>Орман климатының жобалары</t>
  </si>
  <si>
    <t>Энергия тиімділігі</t>
  </si>
  <si>
    <t>Зерттеулер және әзірлемелер</t>
  </si>
  <si>
    <t>Шығарындылар үшін төлемдер, соның ішінде.</t>
  </si>
  <si>
    <t>Эмиссиялар үшін нормативтік төлемдердің мөлшері (салық)</t>
  </si>
  <si>
    <t>Артық эмиссия үшін төлемдер сомасы</t>
  </si>
  <si>
    <t>Экологиялық заңнаманы бұзғаны үшін төленген айыппұлдар сомасы</t>
  </si>
  <si>
    <t>Ұсынылған</t>
  </si>
  <si>
    <t>Ақылы</t>
  </si>
  <si>
    <t>Қаржылық емес санкциялардың жағдайлары</t>
  </si>
  <si>
    <t>саны</t>
  </si>
  <si>
    <t>Қоршаған ортаны қорғауға байланысты шығындар</t>
  </si>
  <si>
    <t>1.18.1</t>
  </si>
  <si>
    <t>Автоматтандырылған мониторингілеу жүйелері</t>
  </si>
  <si>
    <t>Жұмыскерлер</t>
  </si>
  <si>
    <t xml:space="preserve">Біз әрбір жұмыскерге құрметпен қарайтын және ең жоғары этикалық стандарттар ұсталатын инклюзивті жұмыс ортасын құрамыз. Біз баршаға бірдей мансаптық мүмкіндіктер ұсынамыз. </t>
  </si>
  <si>
    <t>1.18.2</t>
  </si>
  <si>
    <t>1.18.3</t>
  </si>
  <si>
    <t>1.18.4</t>
  </si>
  <si>
    <t>1.18.5</t>
  </si>
  <si>
    <t>1.18.6</t>
  </si>
  <si>
    <t>1.18.7</t>
  </si>
  <si>
    <t>1.18.8</t>
  </si>
  <si>
    <t>1.18.9</t>
  </si>
  <si>
    <t>1.18.10</t>
  </si>
  <si>
    <t>1.18.11</t>
  </si>
  <si>
    <t>1.18.12</t>
  </si>
  <si>
    <t>1.18.13</t>
  </si>
  <si>
    <t>1.18.14</t>
  </si>
  <si>
    <t>1.18.15</t>
  </si>
  <si>
    <t>1.18.16</t>
  </si>
  <si>
    <t>1.18.17</t>
  </si>
  <si>
    <t>1.18.18</t>
  </si>
  <si>
    <t>1.18.19</t>
  </si>
  <si>
    <t>адам.</t>
  </si>
  <si>
    <t>Біз діни, нәсілдік, этникалық, жыныстық, жастық және басқа да белгілер бойынша кемсітушіліктің кез келген нысандары жоққа шығарылатын жұмыс ортасын құруға ұмтыламыз. Атап айтқанда, жұмыскерлердің құқықтарының сақталуын әйелдердің құқықтарын қорғауға ерекше көңіл бөлуімен қадағалаймыз.</t>
  </si>
  <si>
    <t>Біз кадрларға жаңа мамандық беру және жұмыскерлер құрамын дамытуға жәрдемдесу арқылы еңбек нарығының бәсекеге қабілеттілігі мен өзгерістерге тұрақтылығына өз үлесімізді қосамыз. Үздік әлемдік тәжірибеге сүйене отырып, кадрлық әлеуетті арттыру, жұмыскерлердің жаңа салалардағы құзыреттерін нығайту және олардың біліктілігін үздіксіз арттыру арқылы адам капиталын дамыту Қордың стратегиялық міндеттерінің бірі болып табылады.</t>
  </si>
  <si>
    <t>1.19.1</t>
  </si>
  <si>
    <t xml:space="preserve">Біздің стратегиямыздың маңызды бөлігі болып өндірістік қауіпсіздікті қамтамасыз ету және «Vision Zero нөлдік жарақаттанушылығы» қағидатын ұстану табылады. Біздің қызметіміз Қор Тобының барлық жұмыскерлеріне қолданылатын «Денсаулық сақтау және еңбек қауіпсіздігі саласындағы менеджмент жүйесі» ISO 45001-2018 халықаралық стандарттарына сәйкес келеді. </t>
  </si>
  <si>
    <t>1.19.2</t>
  </si>
  <si>
    <t>1.19.3</t>
  </si>
  <si>
    <t>1.19.4</t>
  </si>
  <si>
    <t>1.19.5</t>
  </si>
  <si>
    <t>1.19.6</t>
  </si>
  <si>
    <t>1.19.7</t>
  </si>
  <si>
    <t>1.19.8</t>
  </si>
  <si>
    <t>1.19.9</t>
  </si>
  <si>
    <t>1.19.10</t>
  </si>
  <si>
    <t>1.19.11</t>
  </si>
  <si>
    <t>1.19.12</t>
  </si>
  <si>
    <t>1.19.13</t>
  </si>
  <si>
    <t>1.19.14</t>
  </si>
  <si>
    <t>1.19.15</t>
  </si>
  <si>
    <t>1.19.16</t>
  </si>
  <si>
    <t>1.19.17</t>
  </si>
  <si>
    <t>1.19.18</t>
  </si>
  <si>
    <t>1.19.19</t>
  </si>
  <si>
    <t>1.19.20</t>
  </si>
  <si>
    <t>1.19.21</t>
  </si>
  <si>
    <t>1.19.22</t>
  </si>
  <si>
    <t>1.19.23</t>
  </si>
  <si>
    <t>1.19.24</t>
  </si>
  <si>
    <t>1.19.25</t>
  </si>
  <si>
    <t>1.19.26</t>
  </si>
  <si>
    <t>1.19.27</t>
  </si>
  <si>
    <t>1.19.28</t>
  </si>
  <si>
    <t>1.19.29</t>
  </si>
  <si>
    <t>1.19.30</t>
  </si>
  <si>
    <t>1.19.31</t>
  </si>
  <si>
    <t>1.19.32</t>
  </si>
  <si>
    <t>1.19.33</t>
  </si>
  <si>
    <t>1.19.34</t>
  </si>
  <si>
    <t>1.19.35</t>
  </si>
  <si>
    <t>1.19.36</t>
  </si>
  <si>
    <t>1.19.37</t>
  </si>
  <si>
    <t>1.19.38</t>
  </si>
  <si>
    <t>1.19.39</t>
  </si>
  <si>
    <t>1.19.40</t>
  </si>
  <si>
    <t>1.19.41</t>
  </si>
  <si>
    <t>1.19.42</t>
  </si>
  <si>
    <t>1.19.43</t>
  </si>
  <si>
    <t>1.19.44</t>
  </si>
  <si>
    <t>1.19.45</t>
  </si>
  <si>
    <t>1.19.46</t>
  </si>
  <si>
    <t>1.19.47</t>
  </si>
  <si>
    <t>1.19.48</t>
  </si>
  <si>
    <t>1.19.49</t>
  </si>
  <si>
    <t>1.19.50</t>
  </si>
  <si>
    <t>1.19.51</t>
  </si>
  <si>
    <t>1.19.52</t>
  </si>
  <si>
    <t>1.19.53</t>
  </si>
  <si>
    <t>1.19.54</t>
  </si>
  <si>
    <t>1.19.55</t>
  </si>
  <si>
    <t>1.19.56</t>
  </si>
  <si>
    <t>1.19.57</t>
  </si>
  <si>
    <t>1.19.58</t>
  </si>
  <si>
    <t>1.19.59</t>
  </si>
  <si>
    <t>1.19.60</t>
  </si>
  <si>
    <t>1.19.61</t>
  </si>
  <si>
    <t>1.19.62</t>
  </si>
  <si>
    <t>1.19.63</t>
  </si>
  <si>
    <t>1.19.64</t>
  </si>
  <si>
    <t>1.19.65</t>
  </si>
  <si>
    <t>1.19.66</t>
  </si>
  <si>
    <t>1.19.67</t>
  </si>
  <si>
    <t>1.19.68</t>
  </si>
  <si>
    <t>1.19.69</t>
  </si>
  <si>
    <t>1.19.70</t>
  </si>
  <si>
    <t>1.19.71</t>
  </si>
  <si>
    <t>1.19.72</t>
  </si>
  <si>
    <t>1.19.73</t>
  </si>
  <si>
    <t>1.19.74</t>
  </si>
  <si>
    <t>1.19.75</t>
  </si>
  <si>
    <t>1.19.76</t>
  </si>
  <si>
    <t>1.19.77</t>
  </si>
  <si>
    <t>1.19.78</t>
  </si>
  <si>
    <t>1.19.79</t>
  </si>
  <si>
    <t>1.19.80</t>
  </si>
  <si>
    <t>1.19.81</t>
  </si>
  <si>
    <t>1.19.82</t>
  </si>
  <si>
    <t>1.19.83</t>
  </si>
  <si>
    <t>1.19.84</t>
  </si>
  <si>
    <t>1.19.85</t>
  </si>
  <si>
    <t>1.19.86</t>
  </si>
  <si>
    <t>1.19.87</t>
  </si>
  <si>
    <t>1.19.88</t>
  </si>
  <si>
    <t>1.19.89</t>
  </si>
  <si>
    <t>Біз барлық мүдделі тараптардың қоршаған ортаға әсерді бағалау жобаларына қол жеткізуін, ескертулер мен ұсыныстардың қабылдануын және тіркеуді қамтамасыз етеміз. Халықты жоспарланған іс-шаралармен таныстыру мақсатында материалдар жергілікті билік органдарының веб-сайттарында және бұқаралық ақпарат құралдарында орналастырылады. Қоршаған ортаға әсерді бағалауды жүргізу кезінде қоғамдық тыңдаулар өткізіліп, онда су объектілеріне әсері қаралады және барлық мүдделі тараптардың пікірлері ескеріледі.</t>
  </si>
  <si>
    <t>Жыл соңындағы жұмыскерлердің тізімдік саны</t>
  </si>
  <si>
    <t>аймақ бойынша</t>
  </si>
  <si>
    <t>Қазақстан Республикасы</t>
  </si>
  <si>
    <t>Абай ауданы</t>
  </si>
  <si>
    <t>Ақмола облысы</t>
  </si>
  <si>
    <t>Ақтөбе облысы</t>
  </si>
  <si>
    <t>Алматы облысы</t>
  </si>
  <si>
    <t>Атырау облысы</t>
  </si>
  <si>
    <t>Батыс Қазақстан облысы</t>
  </si>
  <si>
    <t>Жамбыл облысы</t>
  </si>
  <si>
    <t>Жетісу облысы</t>
  </si>
  <si>
    <t>Қарағанды облысы</t>
  </si>
  <si>
    <t>Қостанай облысы</t>
  </si>
  <si>
    <t>Қызылорда облысы</t>
  </si>
  <si>
    <t>Маңғыстау облысы</t>
  </si>
  <si>
    <t>Павлодар облысы</t>
  </si>
  <si>
    <t>Солтүстік Қазақстан облысы</t>
  </si>
  <si>
    <t>Түркістан облысы</t>
  </si>
  <si>
    <t>Ұлытау облысы</t>
  </si>
  <si>
    <t>Шығыс Қазақстан облысы</t>
  </si>
  <si>
    <t>Астана</t>
  </si>
  <si>
    <t>Алматы қаласы</t>
  </si>
  <si>
    <t>Шымкент</t>
  </si>
  <si>
    <t>Қазақстан Республикасынан тыс жерлерде</t>
  </si>
  <si>
    <t>Оңтүстік Қазақстан облысы (анықтама үшін, 2022 жылғы мысал бойынша)</t>
  </si>
  <si>
    <t>Басқа салалар (анықтама үшін, 2022 жылғы мысал бойынша)</t>
  </si>
  <si>
    <t>Жалдау шартының мерзімі бойынша</t>
  </si>
  <si>
    <t xml:space="preserve">Тұрақты жұмыскерлер </t>
  </si>
  <si>
    <t xml:space="preserve">Уақытша* жұмыскерлер </t>
  </si>
  <si>
    <t>* (жүктілік және босану және бала күтімі бойынша демалыс, оқу демалысы және т. б.)</t>
  </si>
  <si>
    <t>Жұмыс уақыты бойынша</t>
  </si>
  <si>
    <t>Толық жұмыс күні</t>
  </si>
  <si>
    <t>Толық емес жұмыс күні</t>
  </si>
  <si>
    <t>жынысы бойынша</t>
  </si>
  <si>
    <t>Ерлер</t>
  </si>
  <si>
    <t>Әйелдер</t>
  </si>
  <si>
    <t>жасы бойынша</t>
  </si>
  <si>
    <t>30-ға дейін</t>
  </si>
  <si>
    <t>50-ден астам</t>
  </si>
  <si>
    <t>Есепті жылы жұмысқа қабылданған жаңа жұмыскерлер</t>
  </si>
  <si>
    <t>Толық жұмыс күні, адам.</t>
  </si>
  <si>
    <t>Толық емес жұмыс күні, адам.</t>
  </si>
  <si>
    <t>Кадрлардың ауысуы, %</t>
  </si>
  <si>
    <t>Есепті жылы жұмысқа қабылданған жаңа жұмыскерлер, адам.</t>
  </si>
  <si>
    <t>Аймақ бойынша жұмыскерлер (2023 ж.)</t>
  </si>
  <si>
    <t>Басқа аймақтар</t>
  </si>
  <si>
    <t>адам. н/е %</t>
  </si>
  <si>
    <t>Жүктілік және бала күтімі бойынша демалысқа шыққан жұмыскерлер саны</t>
  </si>
  <si>
    <t>Бала күтімі демалысы аяқталғаннан кейін есепті кезеңде жұмысқа оралған жұмыскерлер саны</t>
  </si>
  <si>
    <t>Бала күтімі бойынша демалыс аяқталғаннан кейін жұмысқа оралған, жұмысқа оралғаннан кейін 12 айдан кейін жұмысын жалғастырған жұмыскерлердің саны</t>
  </si>
  <si>
    <t>Қайтару коэффициенті</t>
  </si>
  <si>
    <t>Ұстау коэффициенті</t>
  </si>
  <si>
    <t>GRI мазмұн көрсеткіші</t>
  </si>
  <si>
    <t>GRI стандарты</t>
  </si>
  <si>
    <t>Көрсеткіштің нөмірі мен атауы</t>
  </si>
  <si>
    <t>ESG Databook ішіндегі орналасуы</t>
  </si>
  <si>
    <t>GRI 2 Жалпы ақпаратты ашу 2021</t>
  </si>
  <si>
    <t>2-7 Жұмыскерлер</t>
  </si>
  <si>
    <t>2-8 Ұйымның жұмыскерлері болып табылмайтын жұмыскерлер</t>
  </si>
  <si>
    <t>2-9 Мүшелердің құрылысы мен құрамы басқару</t>
  </si>
  <si>
    <t>2-27 Заңдар мен ережелерді сақтау</t>
  </si>
  <si>
    <t>GRI 201 Экономикалық нәтижелілік 2016</t>
  </si>
  <si>
    <t>201-1 Тікелей экономикалық құн құрылған және бөлінген</t>
  </si>
  <si>
    <t>GRI 204 Сатып алу тәжірибесі 2016</t>
  </si>
  <si>
    <t>204-1 Жергілікті жеткізушілер шығындарының үлесі</t>
  </si>
  <si>
    <t>GRI 205 Сыбайлас жемқорлыққа қарсы іс-әрекет 2016</t>
  </si>
  <si>
    <t>205-2 Сыбайлас жемқорлыққа қарсы саясат пен рәсімдер бойынша ақпарат және оқыту</t>
  </si>
  <si>
    <t>205-3 Сыбайлас жемқорлықтың расталған жағдайлары және қабылданған шаралар</t>
  </si>
  <si>
    <t>302-1 Ұйым ішіндегі энергияны тұтыну</t>
  </si>
  <si>
    <t>302-3 Энергия қарқындылығы</t>
  </si>
  <si>
    <t>302-4 Қуатты тұтынуды азайту</t>
  </si>
  <si>
    <t>GRI 303 Су және төгінділер 2018</t>
  </si>
  <si>
    <t>303-3 Су қабылдау</t>
  </si>
  <si>
    <t>303-4 Суды бұру</t>
  </si>
  <si>
    <t>303-5 Суды тұтыну</t>
  </si>
  <si>
    <t>GRI 305 Шығарындылар 2016</t>
  </si>
  <si>
    <t>305-1 Тікелей парниктік газдар шығарындылары (1-қамту)</t>
  </si>
  <si>
    <t>305-2 Энергия-жанама парниктік газдар шығарындылары (2- қамту)</t>
  </si>
  <si>
    <t>305-4 Парниктік газдар шығарындыларының қарқындылығы</t>
  </si>
  <si>
    <t>305-5 Парниктік газдар шығарындыларын азайту</t>
  </si>
  <si>
    <t>305-7 Азот оксидтері (NOx ) , күкірт оксидтері (SOx ) және басқа да маңызды ауа шығарындылары</t>
  </si>
  <si>
    <t>GRI 306 Қалдықтар 2020</t>
  </si>
  <si>
    <t>306-3 Шығарылатын қалдықтар</t>
  </si>
  <si>
    <t>Ерлердің үлесі</t>
  </si>
  <si>
    <t>Әйелдердің үлесі</t>
  </si>
  <si>
    <t>GRI 401 Жұмыспен қамту 2016</t>
  </si>
  <si>
    <t>30-ға дейінгі жұмыскерлердің үлесі</t>
  </si>
  <si>
    <t>401-1 Жаңа жұмыскерлерді жұмысқа қабылдау және кадрлардың ауысуы</t>
  </si>
  <si>
    <t>401-3 Бала күтіміне байланысты демалыс</t>
  </si>
  <si>
    <t>Жұмыскерлердің үлесі 30-дан 50-ге дейін</t>
  </si>
  <si>
    <t>GRI 405 Әртүрлілік және тең мүмкіндіктер 2016</t>
  </si>
  <si>
    <t>405-1 Басқару органдары мен персоналдың әртүрлілігі</t>
  </si>
  <si>
    <t>GRI 403 Еңбекті қорғау және қауіпсіздік 2018</t>
  </si>
  <si>
    <t>50-ден асқан жұмысшылардың үлесі</t>
  </si>
  <si>
    <t>403-8 Еңбекті қорғау мен қауіпсіздікті басқару жүйесімен қамтылған жұмысшылар</t>
  </si>
  <si>
    <t>403-9 Өндірістік жарақаттар</t>
  </si>
  <si>
    <t>GRI 404 Оқыту және білім беру 2016</t>
  </si>
  <si>
    <t>404-1 Бір жұмыскерге жылына орташа оқу сағатының саны</t>
  </si>
  <si>
    <t>404-3 Тұрақты нәтижелер мен мансаптық өсу туралы шолуларды алатын жұмыскерлердің пайызы</t>
  </si>
  <si>
    <t>Жыл соңындағы тұрақты жұмыскерлердің тізімдік саны</t>
  </si>
  <si>
    <t>GRI 418 Құпиялық 2016</t>
  </si>
  <si>
    <t>418-1 Тұтынушының құпиялылығын бұзу және олардың деректерін жоғалту туралы негізделген шағымдар</t>
  </si>
  <si>
    <t>Жыл соңындағы уақытша жұмыскерлердің тізімдік саны</t>
  </si>
  <si>
    <t>Тақырып</t>
  </si>
  <si>
    <t>Индекс</t>
  </si>
  <si>
    <t>SASB мазмұн көрсеткіші*</t>
  </si>
  <si>
    <t>Ауа сапасы</t>
  </si>
  <si>
    <t>Атмосфераға NO x, S Ox және басқа да маңызды ластаушы заттардың шығарындылары</t>
  </si>
  <si>
    <t>Тұтынылатын отынның жалпы көлемі, жаңартылатын көздердің пайызы</t>
  </si>
  <si>
    <t>Қалдықтарды және қауіпті материалдарды басқару</t>
  </si>
  <si>
    <t>Түзілген қауіпті қалдықтардың жалпы салмағы</t>
  </si>
  <si>
    <t>Суды басқару</t>
  </si>
  <si>
    <t>(1) алынған судың жалпы көлемі, (2) тұтынылған судың жалпы көлемі; судың негізгі кернеуі жоғары немесе өте жоғары аймақтардағы әрқайсысының пайызы</t>
  </si>
  <si>
    <t>Жыл соңындағы толық емес жұмыс күнін істейтін жұмыскерлердің тізімдік саны</t>
  </si>
  <si>
    <t>Жыл соңындағы толық жұмыс күнін істейтін жұмыскерлердің тізімдік саны</t>
  </si>
  <si>
    <t>*Тек сандық көрсеткіштер ұсынылған</t>
  </si>
  <si>
    <t>Мүмкіндігі шектеулі жұмыскерлер</t>
  </si>
  <si>
    <t>Тренинг</t>
  </si>
  <si>
    <t>Жылдағы оқу сағаттарының жалпы саны</t>
  </si>
  <si>
    <t>сағат</t>
  </si>
  <si>
    <t>Жылына бір жұмыскерге шаққандағы оқу сағаттарының орташа саны GRI 404-1</t>
  </si>
  <si>
    <t>Гендерлік топтар бойынша:</t>
  </si>
  <si>
    <t xml:space="preserve">Әйелдер </t>
  </si>
  <si>
    <t>Кадрлар санаты бойынша:</t>
  </si>
  <si>
    <t>Әкімшілік-басқару персоналы</t>
  </si>
  <si>
    <t>Өндірістік персонал</t>
  </si>
  <si>
    <t>Өнімділік пен мансаптық дамудың тұрақты бағасын алған жұмысшылардың үлесі</t>
  </si>
  <si>
    <t>Шығыстар</t>
  </si>
  <si>
    <t>Occupational health and safety management system</t>
  </si>
  <si>
    <t>Қуатты тұтыну</t>
  </si>
  <si>
    <t>Occupational injury rates by Group (full-time employees)</t>
  </si>
  <si>
    <t xml:space="preserve">Еңбекті қорғау және өнеркәсіптік қауіпсіздік сұрақтарын басқару жүйесі </t>
  </si>
  <si>
    <t>Еңбекті қорғау мен өндірістік қауіпсіздікті басқару жүйесімен қамтылған адамдар саны</t>
  </si>
  <si>
    <t>Ішкі аудит процедурасынан өткен еңбекті қорғау мен қауіпсіздікті басқару жүйесімен қамтылған адамдар саны (өндірістік бақылау жүйесі)</t>
  </si>
  <si>
    <t>ISO 45001-2018 сәйкестік сертификаты бар еншілес және тәуелді ұйымдардың саны (бас компанияны қоса алғанда)</t>
  </si>
  <si>
    <t>бірлік</t>
  </si>
  <si>
    <t>ISO 45001-2018 сәйкестік сертификаты бар еншілес және тәуелді ұйымдардағы адамдар саны</t>
  </si>
  <si>
    <t>Топ бойынша өндірістік жарақат алу коэффициенттері (толық жұмыс істейтін жұмыскерлер)</t>
  </si>
  <si>
    <t xml:space="preserve">Еңбекті қорғау және қауіпсіздік </t>
  </si>
  <si>
    <t>Number of people injured in labor-related accidents (including fatalities)</t>
  </si>
  <si>
    <t>Өндірістегі жазатайым оқиғалардан зардап шеккендер саны (өлім болғандарды қоса алғанда)</t>
  </si>
  <si>
    <t>Өндірістегі жазатайым оқиғалардан қайтыс болғандар саны</t>
  </si>
  <si>
    <t>Жұмысқа байланысты ауыр жарақаттардың саны</t>
  </si>
  <si>
    <t>Өлімге әкелетін жазатайым оқиға деңгейі</t>
  </si>
  <si>
    <t>Өндіріске байланысты ауыр жарақаттардың деңгейі</t>
  </si>
  <si>
    <t>Жұмыс істеген адам-сағат саны</t>
  </si>
  <si>
    <t>адам-сағат</t>
  </si>
  <si>
    <t>Жоғалған уақыт жарақатының жиілігі (LTIF)</t>
  </si>
  <si>
    <t>Жоғалған уақыт жарақатының жиілігі (LTIFR *)</t>
  </si>
  <si>
    <t xml:space="preserve">* LTIFR (Lost Time Injury Frequency Rate) – өндірістік жарақат туралы есептің ауырлық дәрежесіне (қайтыс болғандарды қоса алғанда) сәйкес жеңіл және ауыр өндірістік жарақаттар санатына жатқызылған, жоғалған уақыттағы жазатайым оқиғалардан зардап шеккен компания жұмыскерлерінің саны 1 миллион адам-сағатқа көбейтілген және 12 есептік айдағы жұмыс істеген адам-сағаттың жалпы саны. </t>
  </si>
  <si>
    <t>Жергілікті қауымдастықтың қатысуын, әсерді бағалауды және/немесе жергілікті қауымдастықты дамыту бағдарламаларын іске асырған еншілес және тәуелді ұйымдардың пайызы</t>
  </si>
  <si>
    <t>Негізгі тиімділік көрсеткіштері</t>
  </si>
  <si>
    <t>Мұнай-газ секторы</t>
  </si>
  <si>
    <t>Мұнай және газ конденсатын өндіру</t>
  </si>
  <si>
    <t>Мұнай және газ конденсатын өндіру (тәулігіне)</t>
  </si>
  <si>
    <t>Табиғи және ілеспе газды өндіру</t>
  </si>
  <si>
    <t>Табиғи және ілеспе газды өндіру (тәулігіне)</t>
  </si>
  <si>
    <t>Бұрғылау учаскелерінің саны (50%-дан астам үлеспен)</t>
  </si>
  <si>
    <t>Мұнай өнімдерін өндіру, оның ішінде.</t>
  </si>
  <si>
    <t>Вакуумдық газойль (VGO)</t>
  </si>
  <si>
    <t>Параксилен</t>
  </si>
  <si>
    <t>кокс</t>
  </si>
  <si>
    <t>Сұйытылған газ</t>
  </si>
  <si>
    <t>Күкірт</t>
  </si>
  <si>
    <t>Авиациялық отын</t>
  </si>
  <si>
    <t>Коммерциялық май</t>
  </si>
  <si>
    <t>Сол көміртегі үшін шикізат</t>
  </si>
  <si>
    <t>Жеңіл нафта</t>
  </si>
  <si>
    <t>Орнатылған өңдеу сыйымдылығы</t>
  </si>
  <si>
    <t>Табиғи газды тасымалдау, оның ішінде.</t>
  </si>
  <si>
    <t>Басқа (көрсетіңіз)</t>
  </si>
  <si>
    <t>Жол-көлік оқиғаларының көрсеткіштері</t>
  </si>
  <si>
    <t>жылына мың тонна</t>
  </si>
  <si>
    <t>тәулігіне мың тонна</t>
  </si>
  <si>
    <t>млн м3/жыл</t>
  </si>
  <si>
    <t>мың м3/тәу</t>
  </si>
  <si>
    <t>мың тонна</t>
  </si>
  <si>
    <t>Жол апатының деңгейі</t>
  </si>
  <si>
    <t>млрд. М3</t>
  </si>
  <si>
    <t>магистральдық газ құбырлары арқылы</t>
  </si>
  <si>
    <t>газ тарату желілері арқылы</t>
  </si>
  <si>
    <t>Мұнай тасымалдау, соның ішінде.</t>
  </si>
  <si>
    <t>магистральдық құбырлар арқылы</t>
  </si>
  <si>
    <t>Энергия</t>
  </si>
  <si>
    <t>Жылу энергиясын өндіру көлемі</t>
  </si>
  <si>
    <t>мың Гкал</t>
  </si>
  <si>
    <t>Электр энергиясын өндіру көлемі, оның ішінде.</t>
  </si>
  <si>
    <t>миллиард кВт/сағ</t>
  </si>
  <si>
    <t>көмірде</t>
  </si>
  <si>
    <t>табиғи газ бойынша</t>
  </si>
  <si>
    <t>жанармай</t>
  </si>
  <si>
    <t>су электр станциясы</t>
  </si>
  <si>
    <t>ЖЭС</t>
  </si>
  <si>
    <t>КЭС</t>
  </si>
  <si>
    <t>«СКЗ-У» ЖШС турбинасынан электр энергиясын өндіру*</t>
  </si>
  <si>
    <t>Көмір өндіру көлемі</t>
  </si>
  <si>
    <t>миллион тонна</t>
  </si>
  <si>
    <t>Химия өнеркәсібі</t>
  </si>
  <si>
    <t>Күкірт қышқылы</t>
  </si>
  <si>
    <t>Сұйық гербицид</t>
  </si>
  <si>
    <t>мың литр</t>
  </si>
  <si>
    <t>Түйіршікті гербицид</t>
  </si>
  <si>
    <t>BOPP</t>
  </si>
  <si>
    <t>PM</t>
  </si>
  <si>
    <t>мың дана</t>
  </si>
  <si>
    <t>Барлық жол-көлік оқиғаларының саны</t>
  </si>
  <si>
    <t>Кәсіптік аурулардың көрсеткіштері</t>
  </si>
  <si>
    <t>миллион м3</t>
  </si>
  <si>
    <t>теңіз арқылы (танкерлер)</t>
  </si>
  <si>
    <t>Әуе және кабельдік желілердің ұзындығы (электр желілері 0,4-220 кВ)</t>
  </si>
  <si>
    <t>Әуе және кабельдік желілердің ұзындығы (электр желілері 330-500 кВ)</t>
  </si>
  <si>
    <t>Әуе және кабельдік желілердің ұзындығы (электр желілері 1150 кВ)</t>
  </si>
  <si>
    <t>Денсаулығына байланысты жұмысқа байланысты емес өлім саны</t>
  </si>
  <si>
    <t>«D» ретінде тіркелген жұмыскерлер саны</t>
  </si>
  <si>
    <t>Қазақстан Республикасының заңнамасына сәйкес мерзімдік медициналық тексеруден өткен жұмыскерлердің саны</t>
  </si>
  <si>
    <t>Төтенше жағдайлар көрсеткіштері</t>
  </si>
  <si>
    <t>Өрт саны</t>
  </si>
  <si>
    <t>Жазатайым оқиғалар саны</t>
  </si>
  <si>
    <t>Оқиғалар саны*</t>
  </si>
  <si>
    <t>* Бұл өсім оқиғаларды тіркеу әдістемесін қайта қараумен байланысты.</t>
  </si>
  <si>
    <t>Пайдалы қазбаларды өндіру және өңдеу</t>
  </si>
  <si>
    <t>Табиғи уран өндіру көлемі</t>
  </si>
  <si>
    <t>Уран өндіру көлемі</t>
  </si>
  <si>
    <t>Сирек металдар өндірісінің көлемі</t>
  </si>
  <si>
    <t>Кенді өндіру және өңдеу көлемі</t>
  </si>
  <si>
    <t>Дайын өнім өндіру: тазартылған алтын</t>
  </si>
  <si>
    <t>Дайын өнім өндіру: тазартылған күміс</t>
  </si>
  <si>
    <t>Дайын өнім өндірісі: кремний</t>
  </si>
  <si>
    <t>Дайын өнім өндірісі: кварц</t>
  </si>
  <si>
    <t>Өнім экспортының жалпы көлемін физикалық көлемде көрсетіңіз</t>
  </si>
  <si>
    <t>Еңбекті қорғау және өнеркәсіптік қауіпсіздік бойынша шығындар</t>
  </si>
  <si>
    <t>Өнеркәсiптiк қауiпсiздiк саласындағы, оның iшiнде мынадай салалардағы талаптарды қамтамасыз етуге жұмсалған қаражат сомасы:</t>
  </si>
  <si>
    <t>миллиард теңге</t>
  </si>
  <si>
    <t>Еңбекті қорғау</t>
  </si>
  <si>
    <t>Өрт қауіпсіздігі</t>
  </si>
  <si>
    <t>Өнеркәсіптік қауіпсіздік</t>
  </si>
  <si>
    <t>Білім</t>
  </si>
  <si>
    <t>U3O8 сату көлемі (шоғырландырылған)</t>
  </si>
  <si>
    <t>қосулы Компанияның сату көлемі</t>
  </si>
  <si>
    <t>Сирек металдарды сату көлемі</t>
  </si>
  <si>
    <t>Бериллий өнімдері</t>
  </si>
  <si>
    <t>Тантал өнімдері</t>
  </si>
  <si>
    <t>Ниобий өнімдері</t>
  </si>
  <si>
    <t>Байланыс қызметтері</t>
  </si>
  <si>
    <t>Тұрақты желілердің саны</t>
  </si>
  <si>
    <t>мың жол</t>
  </si>
  <si>
    <t>Кең жолақты абоненттер саны</t>
  </si>
  <si>
    <t>мың порт</t>
  </si>
  <si>
    <t>Ақылы теледидар абоненттерінің саны</t>
  </si>
  <si>
    <t>мың ұпай</t>
  </si>
  <si>
    <t>Ұялы байланыс абоненттерінің саны</t>
  </si>
  <si>
    <t>миллион жазылушы</t>
  </si>
  <si>
    <t>Әуе тасымалы</t>
  </si>
  <si>
    <t>Қордың Директорлар кеңесі</t>
  </si>
  <si>
    <t>Кету саны</t>
  </si>
  <si>
    <t>Флоттың орташа жасы</t>
  </si>
  <si>
    <t>жылдар саны</t>
  </si>
  <si>
    <t>Максималды жолаушы айналымы (қол жетімді орындық километр)</t>
  </si>
  <si>
    <t>Директорлар кеңесінің төрағасы</t>
  </si>
  <si>
    <t>Директорлар кеңесіндегі тәуелсіз директорлар</t>
  </si>
  <si>
    <t>Директорлар кеңесіндегі тәуелсіз мүшелердің үлесі</t>
  </si>
  <si>
    <t>Авиациялық жолаушылар айналымы</t>
  </si>
  <si>
    <t>Смайылов Әлихан Асханұлы</t>
  </si>
  <si>
    <t>Директорлар кеңесінде Басқарма төрағасы</t>
  </si>
  <si>
    <t>Есімов Ахметжан Смағұлұлы</t>
  </si>
  <si>
    <t>Сатқалиев Алмасадам Майданұлы</t>
  </si>
  <si>
    <t>Жақыпов Нұрлан Қаршағұлы</t>
  </si>
  <si>
    <t>Өткізілген кездесулер саны</t>
  </si>
  <si>
    <t>Жолаушылар қозғалысы</t>
  </si>
  <si>
    <t>миллиард п-км</t>
  </si>
  <si>
    <t>Жүк айналымы</t>
  </si>
  <si>
    <t>миллиард тонна/км</t>
  </si>
  <si>
    <t>Пошта қызметтері</t>
  </si>
  <si>
    <t>мың бірлік</t>
  </si>
  <si>
    <t>Жүк айналымы (барлығы)</t>
  </si>
  <si>
    <t>миллиард тонна км жалпы</t>
  </si>
  <si>
    <t>Жүк айналымы (электровоздар)</t>
  </si>
  <si>
    <t>Жүк айналымы (тепловоздар)</t>
  </si>
  <si>
    <t>Қор басқармасының құрылымы (2023 жылдың соңындағы жағдай бойынша)</t>
  </si>
  <si>
    <t>Іскерлік серіктестер</t>
  </si>
  <si>
    <t>Сыбайлас жемқорлыққа қарсы оқудан өткен жұмыскерлердің саны мен үлесі</t>
  </si>
  <si>
    <t>Сыбайлас жемқорлыққа қарсы саясат пен рәсімдермен таныс жұмыскерлердің саны мен үлесі</t>
  </si>
  <si>
    <t>Қор тобының Басқармасы</t>
  </si>
  <si>
    <t>Мүшелер саны</t>
  </si>
  <si>
    <t>Басқармадағы әйелдердің үлесі</t>
  </si>
  <si>
    <t>Сатып алу практикасы</t>
  </si>
  <si>
    <t>Құрылған тікелей экономикалық құн</t>
  </si>
  <si>
    <t>Жиынтық кіріс</t>
  </si>
  <si>
    <t>Жиынтық шығыс</t>
  </si>
  <si>
    <t>Бөлінген экономикалық құн</t>
  </si>
  <si>
    <t>Бөлінбеген экономикалық құн</t>
  </si>
  <si>
    <t>Пайда</t>
  </si>
  <si>
    <t>Күрделі салымдар</t>
  </si>
  <si>
    <t>Мемлекетке салық төлемдер</t>
  </si>
  <si>
    <t>Капитал жеткізушілерге төлемдер</t>
  </si>
  <si>
    <t>Сатып алу бір көзден алу әдісімен жүзеге асырылады</t>
  </si>
  <si>
    <t>Сатып алу баға ұсыныстарын сұрау әдісімен жүзеге асырылады</t>
  </si>
  <si>
    <t>Сатып алу ашық тендер тәсілімен жүзеге асырылады</t>
  </si>
  <si>
    <t>Бәсекелестік келіссөздер арқылы сатып алу</t>
  </si>
  <si>
    <t>Холдингішілік ынтымақтастық шеңберінде сатып алулар</t>
  </si>
  <si>
    <t>Отандық жеткізушілерден сатып алу үлесі</t>
  </si>
  <si>
    <t>Жалпы сатып алынған тауарлар мен қызметтер</t>
  </si>
  <si>
    <t>Сыбайлас жемқорлық фактілерінің расталған жалпы саны</t>
  </si>
  <si>
    <t>Сыбайлас жемқорлық әрекеттері үшін жұмыскерлерді жұмыстан шығару немесе жазалау жағдайларының жалпы саны</t>
  </si>
  <si>
    <t>Сыбайлас жемқорлыққа байланысты бұзушылықтарға байланысты іскер серіктестермен шарттарды ұзартпау немесе бұзудың расталған жағдайларының жалпы саны</t>
  </si>
  <si>
    <t>Есепті кезеңде ұйымға немесе оның жұмыскерлеріне қатысты қозғалған мемлекеттік сыбайлас жемқорлық істері және осындай істердің нәтижелері</t>
  </si>
  <si>
    <t>Санаттар бойынша бөлінген тұтынушылардың құпиялылығын бұзу фактілері бойынша келіп түскен дәлелді шағымдардың жалпы саны, оның ішінде:</t>
  </si>
  <si>
    <t>Үшінші тұлғалардан келіп түскен және ұйыммен дәлелденген шағымдардың саны</t>
  </si>
  <si>
    <t>Бақылау органдарынан түскен шағымдар саны</t>
  </si>
  <si>
    <t>Анықталған ағып кетулердің, тұтынушылар деректерінің ұрлануларының немесе жоғалуларының жалпы саны</t>
  </si>
  <si>
    <t>* (for the period of maternity and parental leave, study leave, etc.)</t>
  </si>
  <si>
    <t>Percentage of employees receiving regular performance and career development reviews</t>
  </si>
  <si>
    <t>Құрылған және бөлінген экономикалық құн</t>
  </si>
  <si>
    <t>Сегменттер бойынша 1 қамтылған парниктік газдар шығарындылары,</t>
  </si>
  <si>
    <t>1-қамтудың және 2-қамтудың парниктік газдар шығарындылары,</t>
  </si>
  <si>
    <t xml:space="preserve">млн т СО2-балама   </t>
  </si>
  <si>
    <t xml:space="preserve">млн т СО2-балама </t>
  </si>
  <si>
    <t xml:space="preserve"> адам.</t>
  </si>
  <si>
    <t>млрд теңге</t>
  </si>
  <si>
    <t>Қордың жалпы су алу көлемі,</t>
  </si>
  <si>
    <t>Атмосфераға ластаушы заттар шығарындыларының көлемі,</t>
  </si>
  <si>
    <t xml:space="preserve">2023 жылы су тапшылығы бар өңірлерде су алу,
 </t>
  </si>
  <si>
    <t>Қордың сарқынды сулардың жалпы көлемі</t>
  </si>
  <si>
    <t>2023 жылы сегменттер бойынша энергия тұтыну,</t>
  </si>
  <si>
    <t>Қордың жалпы энергия тұтынуы,</t>
  </si>
  <si>
    <t>2023 жылы жаңартылмайтын көздерден отын шығыны,</t>
  </si>
  <si>
    <t>Қалдықтардың пайда болуының жалпы көлемі,</t>
  </si>
  <si>
    <t>Жыл соңындағы жұмыскерлердің тізімдік саны,</t>
  </si>
  <si>
    <t>Кадрлардың ауысуы,</t>
  </si>
  <si>
    <t>Кадрлардың ауысуы</t>
  </si>
  <si>
    <t>Жүктілік және бала күтімі бойынша демалысқа шыққан жұмыскерлер саны,</t>
  </si>
  <si>
    <t>Жасы бойынша жұмыскерлердің тізімдік саны,</t>
  </si>
  <si>
    <t>Жынысы бойынша жұмыскерлердің тізімдік саны,</t>
  </si>
  <si>
    <t>Толық жұмыс күн істейтін жұмыскерлердің жынысы бойынша тізімдік саны,</t>
  </si>
  <si>
    <t>Толық емес жұмыс күн істейтін жұмыскерлердің жынысы бойынша тізімдік саны,</t>
  </si>
  <si>
    <t>Қайтару коэффициенті,</t>
  </si>
  <si>
    <t>Ұстау коэффициенті,</t>
  </si>
  <si>
    <t>Оқиғалар саны,</t>
  </si>
  <si>
    <t>Персонал санаттары бойынша жылына бір қызметкерге оқыту сағаттарының орташа саны,</t>
  </si>
  <si>
    <t>ISO 45001-2018 сәйкестік сертификаты бар еншілес және тәуелді ұйымдардағы адамдар саны,</t>
  </si>
  <si>
    <t>Еңбекті қорғау және өнеркәсіптік қауіпсіздік бойынша шығындар,</t>
  </si>
  <si>
    <t>Есепті жылы жас топтары бойынша қабылданған жаңа жұмыскерлер,</t>
  </si>
  <si>
    <t>Гендерлік топтар бойынша уақытша жұмыскерлердің тізімдік саны,</t>
  </si>
  <si>
    <t>Гендерлік топтар бойынша тұрақты жұмыскерлердің тізімдік саны,</t>
  </si>
  <si>
    <t>Есепті жылы гендерлік топтар бойынша қабылданған жаңа жұмыскерлер,</t>
  </si>
  <si>
    <t>Жыл соңындағы уақытша жұмыскерлер саны,</t>
  </si>
  <si>
    <t>Жыл соңына толық және толық емес жұмыс күні қызметкерлерінің саны,</t>
  </si>
  <si>
    <t>Қысқарту бастамалары нәтижесінде энергия тұтынуды азайту,</t>
  </si>
  <si>
    <t>Гендерлік топтар бойынша жылына бір жұмыскерге оқыту сағаттарының орташа саны,</t>
  </si>
  <si>
    <t>Кадрлардығ ауысуы жасы бойынша,</t>
  </si>
  <si>
    <t>Кадрлардығ ауысуы жынысы бойынша,</t>
  </si>
  <si>
    <t>Мүмкіндігі шектеулі жұмыскерлер,</t>
  </si>
  <si>
    <t>Жылына бір жұмыскерге оқыту сағаттарының орташа саны,</t>
  </si>
  <si>
    <t>Еңбекті қорғау мен өндірістік қауіпсіздікті басқару жүйесімен қамтылған адамдар саны,</t>
  </si>
  <si>
    <t>Жоғалған уақыт жарақатының жиілігі (LTIFR)</t>
  </si>
  <si>
    <t>Өткізілген ДК отырыстарының саны,</t>
  </si>
  <si>
    <t>Жиынтық кірістер,</t>
  </si>
  <si>
    <t>Сатып алынған барлық тауарлар мен қызметтер,</t>
  </si>
  <si>
    <t>Жыл соңындағы тұрақты жұмыскерлер саны,</t>
  </si>
  <si>
    <t>Есепті жылы қабылданған жаңа қызметкерлер,</t>
  </si>
  <si>
    <t>1.4.56</t>
  </si>
  <si>
    <t>Объем выбросов загрязняющих веществ в атмосферу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</si>
</sst>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_(* \(#,##0.00\);_(* &quot;-&quot;??_);_(@_)"/>
    <numFmt numFmtId="164" formatCode="_-* #,##0.00_-;\-* #,##0.00_-;_-* &quot;-&quot;??_-;_-@_-"/>
    <numFmt numFmtId="165" formatCode="_(* #,##0_);_(* \(#,##0\);_(* &quot;-&quot;??_);_(@_)"/>
    <numFmt numFmtId="166" formatCode="_(* #,##0.0_);_(* \(#,##0.0\);_(* &quot;-&quot;??_);_(@_)"/>
    <numFmt numFmtId="167" formatCode="0.0"/>
    <numFmt numFmtId="168" formatCode="_-* #,##0.00\ _₽_-;\-* #,##0.00\ _₽_-;_-* &quot;-&quot;??\ _₽_-;_-@_-"/>
    <numFmt numFmtId="169" formatCode="#,##0.0"/>
    <numFmt numFmtId="170" formatCode="0.000000"/>
    <numFmt numFmtId="171" formatCode="0.0000"/>
    <numFmt numFmtId="172" formatCode="0.0%"/>
    <numFmt numFmtId="173" formatCode=";;;"/>
  </numFmts>
  <fonts count="103" x14ac:knownFonts="1">
    <font>
      <sz val="11"/>
      <color theme="1"/>
      <name val="Calibri"/>
      <family val="2"/>
      <scheme val="minor"/>
    </font>
    <font>
      <sz val="11"/>
      <color theme="1"/>
      <name val="Calibri"/>
      <family val="2"/>
      <charset val="204"/>
      <scheme val="minor"/>
    </font>
    <font>
      <sz val="11"/>
      <color theme="1"/>
      <name val="Calibri"/>
      <family val="2"/>
      <scheme val="minor"/>
    </font>
    <font>
      <sz val="10"/>
      <name val="Arial"/>
      <family val="2"/>
      <charset val="204"/>
    </font>
    <font>
      <sz val="10"/>
      <color theme="1"/>
      <name val="Arial"/>
      <family val="2"/>
      <charset val="204"/>
    </font>
    <font>
      <sz val="11"/>
      <color rgb="FFFF0000"/>
      <name val="Calibri"/>
      <family val="2"/>
      <scheme val="minor"/>
    </font>
    <font>
      <b/>
      <sz val="11"/>
      <color theme="0"/>
      <name val="Arial"/>
      <family val="2"/>
      <charset val="204"/>
    </font>
    <font>
      <b/>
      <sz val="10"/>
      <color theme="1"/>
      <name val="Arial"/>
      <family val="2"/>
      <charset val="204"/>
    </font>
    <font>
      <vertAlign val="superscript"/>
      <sz val="10"/>
      <color theme="1"/>
      <name val="Arial"/>
      <family val="2"/>
      <charset val="204"/>
    </font>
    <font>
      <u/>
      <sz val="11"/>
      <color theme="10"/>
      <name val="Calibri"/>
      <family val="2"/>
      <scheme val="minor"/>
    </font>
    <font>
      <b/>
      <sz val="11"/>
      <color theme="0"/>
      <name val="Arial"/>
      <family val="2"/>
      <charset val="204"/>
    </font>
    <font>
      <sz val="11"/>
      <color theme="1"/>
      <name val="Arial"/>
      <family val="2"/>
      <charset val="204"/>
    </font>
    <font>
      <b/>
      <sz val="14"/>
      <color theme="4"/>
      <name val="Calibri Light"/>
      <family val="2"/>
      <scheme val="major"/>
    </font>
    <font>
      <b/>
      <sz val="9.5"/>
      <color theme="0"/>
      <name val="Calibri Light"/>
      <family val="2"/>
      <scheme val="major"/>
    </font>
    <font>
      <b/>
      <sz val="9.5"/>
      <color theme="3"/>
      <name val="Calibri Light"/>
      <family val="2"/>
      <scheme val="major"/>
    </font>
    <font>
      <sz val="9.5"/>
      <color rgb="FF4A4D4E"/>
      <name val="Calibri Light"/>
      <family val="2"/>
      <scheme val="major"/>
    </font>
    <font>
      <sz val="10"/>
      <name val="Arial"/>
      <family val="2"/>
    </font>
    <font>
      <b/>
      <sz val="11"/>
      <color theme="1"/>
      <name val="Arial"/>
      <family val="2"/>
      <charset val="204"/>
    </font>
    <font>
      <b/>
      <sz val="14"/>
      <color theme="1"/>
      <name val="Arial"/>
      <family val="2"/>
      <charset val="204"/>
    </font>
    <font>
      <b/>
      <sz val="11"/>
      <color rgb="FFFF0000"/>
      <name val="Arial"/>
      <family val="2"/>
      <charset val="204"/>
    </font>
    <font>
      <sz val="8"/>
      <name val="Calibri"/>
      <family val="2"/>
      <scheme val="minor"/>
    </font>
    <font>
      <sz val="10"/>
      <color rgb="FF000000"/>
      <name val="Times New Roman"/>
      <family val="1"/>
      <charset val="204"/>
    </font>
    <font>
      <sz val="10"/>
      <color theme="1"/>
      <name val="Times New Roman"/>
      <family val="1"/>
      <charset val="204"/>
    </font>
    <font>
      <sz val="11"/>
      <color theme="1"/>
      <name val="Calibri"/>
      <family val="2"/>
      <charset val="204"/>
      <scheme val="minor"/>
    </font>
    <font>
      <sz val="8"/>
      <name val="Arial"/>
      <family val="2"/>
      <charset val="204"/>
    </font>
    <font>
      <sz val="10"/>
      <name val="Arial Cyr"/>
      <charset val="204"/>
    </font>
    <font>
      <sz val="10"/>
      <name val="Courier New Cyr"/>
      <charset val="204"/>
    </font>
    <font>
      <sz val="10"/>
      <name val="Times New Roman"/>
      <family val="1"/>
      <charset val="204"/>
    </font>
    <font>
      <sz val="11"/>
      <color theme="1"/>
      <name val="Arial"/>
      <family val="2"/>
      <charset val="204"/>
    </font>
    <font>
      <b/>
      <sz val="14"/>
      <name val="Arial"/>
      <family val="2"/>
      <charset val="204"/>
    </font>
    <font>
      <b/>
      <sz val="16"/>
      <color theme="7" tint="-0.249977111117893"/>
      <name val="Calibri"/>
      <family val="2"/>
      <charset val="204"/>
      <scheme val="minor"/>
    </font>
    <font>
      <sz val="12"/>
      <color theme="1"/>
      <name val="Arial"/>
      <family val="2"/>
      <charset val="204"/>
    </font>
    <font>
      <b/>
      <sz val="12"/>
      <color theme="0"/>
      <name val="Arial"/>
      <family val="2"/>
      <charset val="204"/>
    </font>
    <font>
      <b/>
      <sz val="12"/>
      <color theme="1"/>
      <name val="Arial"/>
      <family val="2"/>
      <charset val="204"/>
    </font>
    <font>
      <b/>
      <sz val="12"/>
      <name val="Arial"/>
      <family val="2"/>
      <charset val="204"/>
    </font>
    <font>
      <sz val="12"/>
      <name val="Arial"/>
      <family val="2"/>
      <charset val="204"/>
    </font>
    <font>
      <b/>
      <i/>
      <sz val="12"/>
      <color theme="1"/>
      <name val="Arial"/>
      <family val="2"/>
      <charset val="204"/>
    </font>
    <font>
      <b/>
      <sz val="12"/>
      <color rgb="FF000000"/>
      <name val="Arial"/>
      <family val="2"/>
      <charset val="204"/>
    </font>
    <font>
      <sz val="12"/>
      <color rgb="FF000000"/>
      <name val="Arial"/>
      <family val="2"/>
      <charset val="204"/>
    </font>
    <font>
      <b/>
      <vertAlign val="superscript"/>
      <sz val="12"/>
      <name val="Arial"/>
      <family val="2"/>
      <charset val="204"/>
    </font>
    <font>
      <i/>
      <sz val="12"/>
      <color theme="1"/>
      <name val="Arial"/>
      <family val="2"/>
      <charset val="204"/>
    </font>
    <font>
      <i/>
      <sz val="12"/>
      <name val="Arial"/>
      <family val="2"/>
      <charset val="204"/>
    </font>
    <font>
      <sz val="11"/>
      <name val="Arial"/>
      <family val="2"/>
      <charset val="204"/>
    </font>
    <font>
      <sz val="11"/>
      <color theme="1"/>
      <name val="Arial"/>
      <family val="2"/>
      <charset val="204"/>
    </font>
    <font>
      <b/>
      <sz val="14"/>
      <color theme="1"/>
      <name val="Arial"/>
      <family val="2"/>
      <charset val="204"/>
    </font>
    <font>
      <b/>
      <vertAlign val="superscript"/>
      <sz val="12"/>
      <color theme="0"/>
      <name val="Arial"/>
      <family val="2"/>
      <charset val="204"/>
    </font>
    <font>
      <i/>
      <sz val="12"/>
      <color rgb="FF000000"/>
      <name val="Arial"/>
      <family val="2"/>
      <charset val="204"/>
    </font>
    <font>
      <b/>
      <sz val="12"/>
      <color theme="0"/>
      <name val="Arial"/>
      <family val="2"/>
      <charset val="204"/>
    </font>
    <font>
      <sz val="12"/>
      <name val="Arial"/>
      <family val="2"/>
      <charset val="204"/>
    </font>
    <font>
      <sz val="12"/>
      <color theme="1"/>
      <name val="Arial"/>
      <family val="2"/>
      <charset val="204"/>
    </font>
    <font>
      <i/>
      <sz val="11"/>
      <color rgb="FF000000"/>
      <name val="Arial"/>
      <family val="2"/>
      <charset val="204"/>
    </font>
    <font>
      <i/>
      <sz val="12"/>
      <color theme="1"/>
      <name val="Arial"/>
      <family val="2"/>
      <charset val="204"/>
    </font>
    <font>
      <b/>
      <sz val="12"/>
      <color rgb="FFFFFFFF"/>
      <name val="Arial"/>
      <family val="2"/>
      <charset val="204"/>
    </font>
    <font>
      <b/>
      <sz val="12"/>
      <color theme="0"/>
      <name val="Arial"/>
      <family val="2"/>
      <charset val="204"/>
    </font>
    <font>
      <b/>
      <sz val="11"/>
      <color theme="1"/>
      <name val="Arial"/>
      <family val="2"/>
      <charset val="204"/>
    </font>
    <font>
      <sz val="11"/>
      <color theme="1"/>
      <name val="Arial"/>
      <family val="2"/>
      <charset val="204"/>
    </font>
    <font>
      <b/>
      <sz val="11"/>
      <name val="Arial"/>
      <family val="2"/>
      <charset val="204"/>
    </font>
    <font>
      <i/>
      <sz val="11"/>
      <color theme="1"/>
      <name val="Arial"/>
      <family val="2"/>
      <charset val="204"/>
    </font>
    <font>
      <b/>
      <sz val="11"/>
      <color rgb="FF000000"/>
      <name val="Arial"/>
      <family val="2"/>
      <charset val="204"/>
    </font>
    <font>
      <sz val="11"/>
      <color rgb="FF000000"/>
      <name val="Arial"/>
      <family val="2"/>
      <charset val="204"/>
    </font>
    <font>
      <b/>
      <sz val="11"/>
      <color theme="1"/>
      <name val="Calibri"/>
      <family val="2"/>
      <charset val="204"/>
      <scheme val="minor"/>
    </font>
    <font>
      <u/>
      <sz val="11"/>
      <color theme="1"/>
      <name val="Arial"/>
      <family val="2"/>
      <charset val="204"/>
    </font>
    <font>
      <u/>
      <sz val="12"/>
      <color theme="1"/>
      <name val="Arial"/>
      <family val="2"/>
      <charset val="204"/>
    </font>
    <font>
      <u/>
      <sz val="12"/>
      <name val="Arial"/>
      <family val="2"/>
      <charset val="204"/>
    </font>
    <font>
      <vertAlign val="subscript"/>
      <sz val="10"/>
      <color theme="1"/>
      <name val="Arial"/>
      <family val="2"/>
      <charset val="204"/>
    </font>
    <font>
      <sz val="14"/>
      <color theme="1"/>
      <name val="Calibri"/>
      <family val="2"/>
      <scheme val="minor"/>
    </font>
    <font>
      <vertAlign val="superscript"/>
      <sz val="11"/>
      <color theme="1"/>
      <name val="Calibri"/>
      <family val="2"/>
      <charset val="204"/>
      <scheme val="minor"/>
    </font>
    <font>
      <i/>
      <sz val="9"/>
      <color theme="1"/>
      <name val="Arial"/>
      <family val="2"/>
      <charset val="204"/>
    </font>
    <font>
      <sz val="8"/>
      <color rgb="FF000000"/>
      <name val="Segoe UI"/>
      <family val="2"/>
      <charset val="204"/>
    </font>
    <font>
      <b/>
      <sz val="11"/>
      <name val="Calibri Light"/>
      <family val="2"/>
      <charset val="204"/>
      <scheme val="major"/>
    </font>
    <font>
      <i/>
      <sz val="11"/>
      <name val="Calibri Light"/>
      <family val="2"/>
      <charset val="204"/>
      <scheme val="major"/>
    </font>
    <font>
      <sz val="11"/>
      <name val="Calibri Light"/>
      <family val="2"/>
      <charset val="204"/>
      <scheme val="major"/>
    </font>
    <font>
      <b/>
      <sz val="12"/>
      <color theme="0"/>
      <name val="Arial"/>
      <family val="2"/>
      <charset val="204"/>
    </font>
    <font>
      <b/>
      <sz val="11"/>
      <name val="Arial"/>
      <family val="2"/>
      <charset val="204"/>
    </font>
    <font>
      <i/>
      <sz val="10"/>
      <color theme="1"/>
      <name val="Arial"/>
      <family val="2"/>
      <charset val="204"/>
    </font>
    <font>
      <i/>
      <sz val="10"/>
      <color rgb="FF000000"/>
      <name val="Arial"/>
      <family val="2"/>
      <charset val="204"/>
    </font>
    <font>
      <sz val="12"/>
      <color rgb="FFFFFFFF"/>
      <name val="Arial"/>
      <family val="2"/>
      <charset val="204"/>
    </font>
    <font>
      <sz val="11"/>
      <color theme="1"/>
      <name val="Times New Roman"/>
      <family val="1"/>
      <charset val="204"/>
    </font>
    <font>
      <b/>
      <sz val="14"/>
      <color theme="1"/>
      <name val="Calibri"/>
      <family val="2"/>
      <scheme val="minor"/>
    </font>
    <font>
      <u/>
      <sz val="14"/>
      <color rgb="FF00B050"/>
      <name val="Arial"/>
      <family val="2"/>
      <charset val="204"/>
    </font>
    <font>
      <u/>
      <sz val="14"/>
      <color rgb="FFCC3300"/>
      <name val="Arial"/>
      <family val="2"/>
      <charset val="204"/>
    </font>
    <font>
      <u/>
      <sz val="14"/>
      <color theme="10"/>
      <name val="Arial"/>
      <family val="2"/>
      <charset val="204"/>
    </font>
    <font>
      <u/>
      <sz val="14"/>
      <color theme="8" tint="-0.249977111117893"/>
      <name val="Arial"/>
      <family val="2"/>
      <charset val="204"/>
    </font>
    <font>
      <sz val="14"/>
      <color rgb="FF000000"/>
      <name val="Arial"/>
      <family val="2"/>
      <charset val="204"/>
    </font>
    <font>
      <sz val="14"/>
      <color rgb="FF00B0F0"/>
      <name val="Calibri"/>
      <family val="2"/>
      <scheme val="minor"/>
    </font>
    <font>
      <b/>
      <sz val="14"/>
      <color rgb="FF000000"/>
      <name val="Arial"/>
      <family val="2"/>
      <charset val="204"/>
    </font>
    <font>
      <b/>
      <sz val="14"/>
      <color theme="1"/>
      <name val="Calibri"/>
      <family val="2"/>
      <charset val="204"/>
      <scheme val="minor"/>
    </font>
    <font>
      <sz val="11"/>
      <name val="Calibri"/>
      <family val="2"/>
      <charset val="204"/>
      <scheme val="minor"/>
    </font>
    <font>
      <vertAlign val="superscript"/>
      <sz val="11"/>
      <name val="Calibri"/>
      <family val="2"/>
      <charset val="204"/>
      <scheme val="minor"/>
    </font>
    <font>
      <sz val="9"/>
      <color theme="1"/>
      <name val="Times New Roman"/>
      <family val="1"/>
      <charset val="204"/>
    </font>
    <font>
      <i/>
      <sz val="11"/>
      <name val="Calibri"/>
      <family val="2"/>
      <charset val="204"/>
      <scheme val="minor"/>
    </font>
    <font>
      <sz val="14"/>
      <color rgb="FF000000"/>
      <name val="Calibri"/>
      <family val="2"/>
      <scheme val="minor"/>
    </font>
    <font>
      <b/>
      <sz val="12"/>
      <color rgb="FFFFFFFF"/>
      <name val="Arial"/>
      <family val="2"/>
      <charset val="204"/>
    </font>
    <font>
      <sz val="11"/>
      <color theme="0"/>
      <name val="Calibri"/>
      <family val="2"/>
      <scheme val="minor"/>
    </font>
    <font>
      <sz val="11"/>
      <color theme="0"/>
      <name val="Arial"/>
      <family val="2"/>
      <charset val="204"/>
    </font>
    <font>
      <sz val="10"/>
      <color theme="0"/>
      <name val="Times New Roman"/>
      <family val="1"/>
      <charset val="204"/>
    </font>
    <font>
      <sz val="11"/>
      <name val="Calibri"/>
      <family val="2"/>
      <scheme val="minor"/>
    </font>
    <font>
      <sz val="12"/>
      <color theme="0"/>
      <name val="Arial"/>
      <family val="2"/>
      <charset val="204"/>
    </font>
    <font>
      <sz val="12"/>
      <color theme="1"/>
      <name val="Times New Roman"/>
      <family val="1"/>
      <charset val="204"/>
    </font>
    <font>
      <sz val="20"/>
      <color theme="0"/>
      <name val="Calibri"/>
      <family val="2"/>
      <scheme val="minor"/>
    </font>
    <font>
      <sz val="20"/>
      <color theme="1"/>
      <name val="Calibri"/>
      <family val="2"/>
      <scheme val="minor"/>
    </font>
    <font>
      <sz val="12"/>
      <color theme="0"/>
      <name val="Calibri"/>
      <family val="2"/>
      <scheme val="minor"/>
    </font>
    <font>
      <sz val="12"/>
      <color theme="1"/>
      <name val="Calibri"/>
      <family val="2"/>
      <scheme val="minor"/>
    </font>
  </fonts>
  <fills count="10">
    <fill>
      <patternFill patternType="none"/>
    </fill>
    <fill>
      <patternFill patternType="gray125"/>
    </fill>
    <fill>
      <patternFill patternType="solid">
        <fgColor rgb="FF002060"/>
        <bgColor indexed="64"/>
      </patternFill>
    </fill>
    <fill>
      <patternFill patternType="solid">
        <fgColor theme="4" tint="0.79998168889431442"/>
        <bgColor indexed="64"/>
      </patternFill>
    </fill>
    <fill>
      <patternFill patternType="solid">
        <fgColor theme="0"/>
        <bgColor indexed="64"/>
      </patternFill>
    </fill>
    <fill>
      <patternFill patternType="solid">
        <fgColor theme="4"/>
        <bgColor indexed="64"/>
      </patternFill>
    </fill>
    <fill>
      <patternFill patternType="solid">
        <fgColor rgb="FF3A3363"/>
        <bgColor indexed="64"/>
      </patternFill>
    </fill>
    <fill>
      <patternFill patternType="solid">
        <fgColor rgb="FFFFFFFF"/>
        <bgColor indexed="64"/>
      </patternFill>
    </fill>
    <fill>
      <patternFill patternType="solid">
        <fgColor rgb="FFF2F2F2"/>
        <bgColor indexed="64"/>
      </patternFill>
    </fill>
    <fill>
      <patternFill patternType="solid">
        <fgColor rgb="FFB99D7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hair">
        <color theme="3"/>
      </bottom>
      <diagonal/>
    </border>
    <border>
      <left/>
      <right/>
      <top style="thin">
        <color theme="3"/>
      </top>
      <bottom style="medium">
        <color theme="3"/>
      </bottom>
      <diagonal/>
    </border>
    <border>
      <left/>
      <right/>
      <top/>
      <bottom style="thin">
        <color indexed="64"/>
      </bottom>
      <diagonal/>
    </border>
    <border>
      <left/>
      <right/>
      <top style="thin">
        <color indexed="64"/>
      </top>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right style="thin">
        <color theme="0"/>
      </right>
      <top style="thin">
        <color theme="0"/>
      </top>
      <bottom style="thin">
        <color theme="0"/>
      </bottom>
      <diagonal/>
    </border>
    <border>
      <left/>
      <right/>
      <top style="thin">
        <color theme="0"/>
      </top>
      <bottom style="thin">
        <color theme="0"/>
      </bottom>
      <diagonal/>
    </border>
    <border>
      <left/>
      <right/>
      <top/>
      <bottom style="thin">
        <color theme="1"/>
      </bottom>
      <diagonal/>
    </border>
    <border>
      <left style="thin">
        <color theme="0"/>
      </left>
      <right style="thin">
        <color theme="0"/>
      </right>
      <top style="thin">
        <color theme="0"/>
      </top>
      <bottom/>
      <diagonal/>
    </border>
    <border>
      <left/>
      <right/>
      <top style="thin">
        <color theme="1"/>
      </top>
      <bottom style="thin">
        <color theme="1"/>
      </bottom>
      <diagonal/>
    </border>
    <border>
      <left/>
      <right/>
      <top/>
      <bottom style="thin">
        <color theme="0"/>
      </bottom>
      <diagonal/>
    </border>
    <border>
      <left style="thin">
        <color theme="0"/>
      </left>
      <right/>
      <top style="thin">
        <color theme="0"/>
      </top>
      <bottom style="thin">
        <color theme="0"/>
      </bottom>
      <diagonal/>
    </border>
    <border>
      <left/>
      <right/>
      <top style="thin">
        <color theme="0"/>
      </top>
      <bottom/>
      <diagonal/>
    </border>
    <border>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n">
        <color theme="0"/>
      </left>
      <right/>
      <top/>
      <bottom style="thin">
        <color indexed="64"/>
      </bottom>
      <diagonal/>
    </border>
    <border>
      <left/>
      <right style="thin">
        <color theme="0"/>
      </right>
      <top/>
      <bottom style="thin">
        <color indexed="64"/>
      </bottom>
      <diagonal/>
    </border>
    <border>
      <left style="thin">
        <color theme="0"/>
      </left>
      <right/>
      <top style="thin">
        <color indexed="64"/>
      </top>
      <bottom/>
      <diagonal/>
    </border>
    <border>
      <left/>
      <right/>
      <top style="thin">
        <color theme="0"/>
      </top>
      <bottom style="thin">
        <color indexed="64"/>
      </bottom>
      <diagonal/>
    </border>
    <border>
      <left/>
      <right/>
      <top style="thin">
        <color theme="1"/>
      </top>
      <bottom style="thin">
        <color indexed="64"/>
      </bottom>
      <diagonal/>
    </border>
    <border>
      <left/>
      <right/>
      <top style="thin">
        <color theme="1"/>
      </top>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bottom style="thin">
        <color theme="0"/>
      </bottom>
      <diagonal/>
    </border>
  </borders>
  <cellStyleXfs count="31">
    <xf numFmtId="0" fontId="0" fillId="0" borderId="0"/>
    <xf numFmtId="43" fontId="2" fillId="0" borderId="0" applyFont="0" applyFill="0" applyBorder="0" applyAlignment="0" applyProtection="0"/>
    <xf numFmtId="164" fontId="2" fillId="0" borderId="0" applyFont="0" applyFill="0" applyBorder="0" applyAlignment="0" applyProtection="0"/>
    <xf numFmtId="0" fontId="3" fillId="0" borderId="0"/>
    <xf numFmtId="0" fontId="9" fillId="0" borderId="0" applyNumberFormat="0" applyFill="0" applyBorder="0" applyAlignment="0" applyProtection="0"/>
    <xf numFmtId="0" fontId="12" fillId="4" borderId="0" applyNumberFormat="0" applyProtection="0">
      <alignment horizontal="left"/>
    </xf>
    <xf numFmtId="0" fontId="13" fillId="5" borderId="0" applyProtection="0">
      <alignment horizontal="left"/>
    </xf>
    <xf numFmtId="0" fontId="14" fillId="4" borderId="4"/>
    <xf numFmtId="2" fontId="15" fillId="4" borderId="5" applyNumberFormat="0">
      <alignment horizontal="right"/>
    </xf>
    <xf numFmtId="0" fontId="2" fillId="0" borderId="0"/>
    <xf numFmtId="0" fontId="3" fillId="0" borderId="0"/>
    <xf numFmtId="0" fontId="16" fillId="0" borderId="0"/>
    <xf numFmtId="9" fontId="2" fillId="0" borderId="0" applyFont="0" applyFill="0" applyBorder="0" applyAlignment="0" applyProtection="0"/>
    <xf numFmtId="9" fontId="2" fillId="0" borderId="0" applyFont="0" applyFill="0" applyBorder="0" applyAlignment="0" applyProtection="0"/>
    <xf numFmtId="0" fontId="9" fillId="0" borderId="0" applyNumberForma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4" fontId="2" fillId="0" borderId="0" applyFont="0" applyFill="0" applyBorder="0" applyAlignment="0" applyProtection="0"/>
    <xf numFmtId="0" fontId="24" fillId="0" borderId="0"/>
    <xf numFmtId="0" fontId="24" fillId="0" borderId="0"/>
    <xf numFmtId="0" fontId="2" fillId="0" borderId="0"/>
    <xf numFmtId="0" fontId="23" fillId="0" borderId="0"/>
    <xf numFmtId="0" fontId="2" fillId="0" borderId="0"/>
    <xf numFmtId="0" fontId="23" fillId="0" borderId="0"/>
    <xf numFmtId="0" fontId="25" fillId="0" borderId="0"/>
    <xf numFmtId="0" fontId="23" fillId="0" borderId="0"/>
    <xf numFmtId="0" fontId="2" fillId="0" borderId="0"/>
    <xf numFmtId="0" fontId="23" fillId="0" borderId="0"/>
    <xf numFmtId="0" fontId="26" fillId="0" borderId="0"/>
    <xf numFmtId="168" fontId="3" fillId="0" borderId="0" applyBorder="0" applyAlignment="0" applyProtection="0"/>
    <xf numFmtId="164" fontId="2" fillId="0" borderId="0" applyFont="0" applyFill="0" applyBorder="0" applyAlignment="0" applyProtection="0"/>
  </cellStyleXfs>
  <cellXfs count="899">
    <xf numFmtId="0" fontId="0" fillId="0" borderId="0" xfId="0"/>
    <xf numFmtId="0" fontId="11" fillId="0" borderId="0" xfId="0" applyFont="1"/>
    <xf numFmtId="0" fontId="9" fillId="0" borderId="0" xfId="14" applyAlignment="1">
      <alignment vertical="center"/>
    </xf>
    <xf numFmtId="0" fontId="9" fillId="0" borderId="0" xfId="14" applyAlignment="1">
      <alignment horizontal="justify" vertical="center"/>
    </xf>
    <xf numFmtId="0" fontId="18" fillId="0" borderId="0" xfId="0" applyFont="1" applyAlignment="1">
      <alignment vertical="center"/>
    </xf>
    <xf numFmtId="0" fontId="29" fillId="0" borderId="0" xfId="0" applyFont="1" applyAlignment="1">
      <alignment vertical="center"/>
    </xf>
    <xf numFmtId="0" fontId="30" fillId="0" borderId="0" xfId="0" applyFont="1"/>
    <xf numFmtId="0" fontId="9" fillId="0" borderId="0" xfId="14"/>
    <xf numFmtId="0" fontId="31" fillId="0" borderId="0" xfId="0" applyFont="1"/>
    <xf numFmtId="0" fontId="18" fillId="0" borderId="0" xfId="0" applyFont="1"/>
    <xf numFmtId="0" fontId="33" fillId="0" borderId="0" xfId="0" applyFont="1" applyAlignment="1">
      <alignment vertical="center" wrapText="1"/>
    </xf>
    <xf numFmtId="0" fontId="33" fillId="0" borderId="0" xfId="0" applyFont="1" applyAlignment="1">
      <alignment vertical="center"/>
    </xf>
    <xf numFmtId="0" fontId="32" fillId="0" borderId="0" xfId="0" applyFont="1" applyAlignment="1">
      <alignment horizontal="center" vertical="center"/>
    </xf>
    <xf numFmtId="0" fontId="31" fillId="0" borderId="0" xfId="0" applyFont="1" applyBorder="1"/>
    <xf numFmtId="0" fontId="31" fillId="4" borderId="1" xfId="0" applyFont="1" applyFill="1" applyBorder="1" applyAlignment="1" applyProtection="1">
      <alignment horizontal="left" vertical="center" wrapText="1"/>
      <protection locked="0"/>
    </xf>
    <xf numFmtId="0" fontId="31" fillId="4" borderId="1" xfId="0" applyFont="1" applyFill="1" applyBorder="1" applyAlignment="1" applyProtection="1">
      <alignment horizontal="center" vertical="center" wrapText="1"/>
      <protection locked="0"/>
    </xf>
    <xf numFmtId="0" fontId="22" fillId="0" borderId="0" xfId="0" applyFont="1" applyBorder="1" applyAlignment="1">
      <alignment horizontal="center" vertical="center" wrapText="1"/>
    </xf>
    <xf numFmtId="0" fontId="52" fillId="6" borderId="7" xfId="0" applyFont="1" applyFill="1" applyBorder="1" applyAlignment="1">
      <alignment horizontal="left" vertical="center" wrapText="1"/>
    </xf>
    <xf numFmtId="0" fontId="31" fillId="0" borderId="0" xfId="0" applyFont="1" applyBorder="1" applyAlignment="1">
      <alignment horizontal="left" vertical="center" wrapText="1" indent="1"/>
    </xf>
    <xf numFmtId="0" fontId="37" fillId="0" borderId="17" xfId="0" applyFont="1" applyFill="1" applyBorder="1" applyAlignment="1">
      <alignment vertical="center" wrapText="1"/>
    </xf>
    <xf numFmtId="0" fontId="31" fillId="0" borderId="0" xfId="0" applyFont="1" applyBorder="1" applyAlignment="1">
      <alignment horizontal="right" vertical="center" wrapText="1"/>
    </xf>
    <xf numFmtId="3" fontId="49" fillId="0" borderId="0" xfId="0" applyNumberFormat="1" applyFont="1" applyAlignment="1">
      <alignment horizontal="right" vertical="center" wrapText="1"/>
    </xf>
    <xf numFmtId="3" fontId="31" fillId="0" borderId="0" xfId="0" applyNumberFormat="1" applyFont="1" applyAlignment="1">
      <alignment horizontal="right" vertical="center" wrapText="1"/>
    </xf>
    <xf numFmtId="0" fontId="31" fillId="0" borderId="0" xfId="0" applyFont="1" applyAlignment="1">
      <alignment horizontal="right"/>
    </xf>
    <xf numFmtId="3" fontId="31" fillId="4" borderId="1" xfId="0" applyNumberFormat="1" applyFont="1" applyFill="1" applyBorder="1" applyAlignment="1" applyProtection="1">
      <alignment horizontal="center" vertical="center" wrapText="1"/>
      <protection locked="0"/>
    </xf>
    <xf numFmtId="4" fontId="31" fillId="4" borderId="1" xfId="0" applyNumberFormat="1" applyFont="1" applyFill="1" applyBorder="1" applyAlignment="1" applyProtection="1">
      <alignment horizontal="center" vertical="center" wrapText="1"/>
      <protection locked="0"/>
    </xf>
    <xf numFmtId="0" fontId="32" fillId="2" borderId="8" xfId="0" applyFont="1" applyFill="1" applyBorder="1" applyAlignment="1">
      <alignment vertical="center" wrapText="1"/>
    </xf>
    <xf numFmtId="0" fontId="37" fillId="0" borderId="15" xfId="0" applyFont="1" applyBorder="1" applyAlignment="1">
      <alignment horizontal="left" vertical="center" wrapText="1" indent="1"/>
    </xf>
    <xf numFmtId="0" fontId="51" fillId="0" borderId="0" xfId="0" applyFont="1" applyAlignment="1">
      <alignment horizontal="left" wrapText="1"/>
    </xf>
    <xf numFmtId="0" fontId="32" fillId="2" borderId="16" xfId="0" applyFont="1" applyFill="1" applyBorder="1" applyAlignment="1">
      <alignment horizontal="center" vertical="center"/>
    </xf>
    <xf numFmtId="0" fontId="32" fillId="2" borderId="2" xfId="0" applyFont="1" applyFill="1" applyBorder="1" applyAlignment="1">
      <alignment horizontal="center" vertical="center" wrapText="1"/>
    </xf>
    <xf numFmtId="0" fontId="32" fillId="2" borderId="24" xfId="0" applyFont="1" applyFill="1" applyBorder="1" applyAlignment="1">
      <alignment horizontal="center" vertical="center" wrapText="1"/>
    </xf>
    <xf numFmtId="0" fontId="32" fillId="2" borderId="22"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2" borderId="23" xfId="0" applyFont="1" applyFill="1" applyBorder="1" applyAlignment="1">
      <alignment horizontal="center" vertical="center" wrapText="1"/>
    </xf>
    <xf numFmtId="0" fontId="37" fillId="0" borderId="3" xfId="0" applyFont="1" applyFill="1" applyBorder="1" applyAlignment="1">
      <alignment vertical="center" wrapText="1"/>
    </xf>
    <xf numFmtId="0" fontId="52" fillId="6" borderId="21" xfId="0" applyFont="1" applyFill="1" applyBorder="1" applyAlignment="1">
      <alignment horizontal="center" vertical="center" wrapText="1"/>
    </xf>
    <xf numFmtId="0" fontId="52" fillId="6" borderId="22" xfId="0" applyFont="1" applyFill="1" applyBorder="1" applyAlignment="1">
      <alignment horizontal="center" vertical="center" wrapText="1"/>
    </xf>
    <xf numFmtId="0" fontId="32" fillId="2" borderId="8" xfId="0" applyFont="1" applyFill="1" applyBorder="1" applyAlignment="1">
      <alignment horizontal="left" vertical="center" wrapText="1"/>
    </xf>
    <xf numFmtId="0" fontId="37" fillId="0" borderId="6" xfId="0" applyFont="1" applyFill="1" applyBorder="1" applyAlignment="1">
      <alignment vertical="center" wrapText="1"/>
    </xf>
    <xf numFmtId="3" fontId="31" fillId="0" borderId="0" xfId="0" applyNumberFormat="1" applyFont="1" applyFill="1" applyAlignment="1">
      <alignment horizontal="right" vertical="center" wrapText="1"/>
    </xf>
    <xf numFmtId="3" fontId="49" fillId="0" borderId="0" xfId="0" applyNumberFormat="1" applyFont="1" applyFill="1" applyAlignment="1">
      <alignment horizontal="right" vertical="center" wrapText="1"/>
    </xf>
    <xf numFmtId="0" fontId="62" fillId="0" borderId="0" xfId="0" applyFont="1"/>
    <xf numFmtId="0" fontId="63" fillId="0" borderId="0" xfId="0" applyFont="1"/>
    <xf numFmtId="0" fontId="0" fillId="0" borderId="0" xfId="0" applyAlignment="1">
      <alignment wrapText="1"/>
    </xf>
    <xf numFmtId="0" fontId="11" fillId="0" borderId="17" xfId="0" applyFont="1" applyBorder="1" applyAlignment="1">
      <alignment vertical="center" wrapText="1"/>
    </xf>
    <xf numFmtId="0" fontId="11" fillId="0" borderId="0" xfId="0" applyFont="1" applyBorder="1" applyAlignment="1">
      <alignment vertical="center" wrapText="1"/>
    </xf>
    <xf numFmtId="0" fontId="11" fillId="0" borderId="15" xfId="0" applyFont="1" applyBorder="1" applyAlignment="1">
      <alignment vertical="center" wrapText="1"/>
    </xf>
    <xf numFmtId="0" fontId="11" fillId="0" borderId="0" xfId="0" applyFont="1" applyAlignment="1">
      <alignment vertical="center" wrapText="1"/>
    </xf>
    <xf numFmtId="0" fontId="61" fillId="0" borderId="17" xfId="0" applyFont="1" applyBorder="1" applyAlignment="1">
      <alignment horizontal="left" vertical="center" wrapText="1" indent="1"/>
    </xf>
    <xf numFmtId="0" fontId="11" fillId="0" borderId="30" xfId="0" applyFont="1" applyBorder="1" applyAlignment="1">
      <alignment vertical="center" wrapText="1"/>
    </xf>
    <xf numFmtId="0" fontId="32" fillId="2" borderId="9" xfId="0" applyFont="1" applyFill="1" applyBorder="1" applyAlignment="1">
      <alignment horizontal="center" vertical="center"/>
    </xf>
    <xf numFmtId="0" fontId="4" fillId="0" borderId="0" xfId="0" applyFont="1" applyFill="1" applyBorder="1" applyAlignment="1">
      <alignment vertical="center"/>
    </xf>
    <xf numFmtId="0" fontId="61" fillId="0" borderId="30" xfId="0" applyFont="1" applyBorder="1" applyAlignment="1">
      <alignment horizontal="left" vertical="center" wrapText="1" indent="1"/>
    </xf>
    <xf numFmtId="0" fontId="1" fillId="0" borderId="0" xfId="0" applyFont="1" applyAlignment="1">
      <alignment vertical="top" wrapText="1"/>
    </xf>
    <xf numFmtId="0" fontId="21" fillId="0" borderId="31" xfId="0" applyFont="1" applyFill="1" applyBorder="1" applyAlignment="1">
      <alignment vertical="center" wrapText="1"/>
    </xf>
    <xf numFmtId="0" fontId="21" fillId="0" borderId="0" xfId="0" applyFont="1" applyFill="1" applyBorder="1" applyAlignment="1">
      <alignment vertical="center" wrapText="1"/>
    </xf>
    <xf numFmtId="0" fontId="42" fillId="0" borderId="0" xfId="0" applyFont="1" applyFill="1" applyBorder="1" applyAlignment="1">
      <alignment horizontal="center" vertical="top" wrapText="1"/>
    </xf>
    <xf numFmtId="0" fontId="69" fillId="0" borderId="0" xfId="0" applyFont="1" applyFill="1" applyBorder="1" applyAlignment="1">
      <alignment wrapText="1"/>
    </xf>
    <xf numFmtId="0" fontId="69" fillId="0" borderId="0" xfId="0" applyFont="1" applyFill="1" applyBorder="1" applyAlignment="1">
      <alignment vertical="center" wrapText="1"/>
    </xf>
    <xf numFmtId="0" fontId="69" fillId="0" borderId="0" xfId="0" applyFont="1" applyFill="1" applyBorder="1" applyAlignment="1">
      <alignment vertical="top" wrapText="1"/>
    </xf>
    <xf numFmtId="0" fontId="52" fillId="6" borderId="7" xfId="0" applyFont="1" applyFill="1" applyBorder="1" applyAlignment="1">
      <alignment horizontal="center" vertical="center" wrapText="1"/>
    </xf>
    <xf numFmtId="0" fontId="71" fillId="0" borderId="0" xfId="0" applyFont="1" applyFill="1" applyBorder="1" applyAlignment="1">
      <alignment horizontal="left" vertical="center" wrapText="1"/>
    </xf>
    <xf numFmtId="0" fontId="71" fillId="0" borderId="0" xfId="0" applyFont="1" applyFill="1" applyBorder="1" applyAlignment="1">
      <alignment vertical="center" wrapText="1"/>
    </xf>
    <xf numFmtId="0" fontId="71" fillId="0" borderId="0" xfId="0" applyFont="1" applyAlignment="1">
      <alignment vertical="center" wrapText="1"/>
    </xf>
    <xf numFmtId="0" fontId="0" fillId="0" borderId="0" xfId="0" applyBorder="1"/>
    <xf numFmtId="0" fontId="52" fillId="0" borderId="0" xfId="0" applyFont="1" applyFill="1" applyBorder="1" applyAlignment="1">
      <alignment horizontal="center" vertical="center" wrapText="1"/>
    </xf>
    <xf numFmtId="0" fontId="60" fillId="0" borderId="0" xfId="0" applyFont="1" applyAlignment="1">
      <alignment wrapText="1"/>
    </xf>
    <xf numFmtId="0" fontId="4" fillId="0" borderId="0" xfId="0" applyFont="1" applyAlignment="1">
      <alignment wrapText="1"/>
    </xf>
    <xf numFmtId="0" fontId="1" fillId="0" borderId="0" xfId="0" applyFont="1" applyAlignment="1">
      <alignment wrapText="1"/>
    </xf>
    <xf numFmtId="0" fontId="70" fillId="0" borderId="0" xfId="0" applyFont="1" applyFill="1" applyBorder="1" applyAlignment="1">
      <alignment vertical="center" wrapText="1"/>
    </xf>
    <xf numFmtId="0" fontId="71" fillId="0" borderId="0" xfId="0" applyFont="1" applyFill="1" applyBorder="1" applyAlignment="1">
      <alignment wrapText="1"/>
    </xf>
    <xf numFmtId="0" fontId="70" fillId="0" borderId="0" xfId="0" applyFont="1" applyFill="1" applyBorder="1" applyAlignment="1">
      <alignment horizontal="left" vertical="center" wrapText="1"/>
    </xf>
    <xf numFmtId="0" fontId="0" fillId="0" borderId="0" xfId="0" applyAlignment="1">
      <alignment horizontal="left" vertical="center" indent="1"/>
    </xf>
    <xf numFmtId="0" fontId="33" fillId="0" borderId="3" xfId="0" applyFont="1" applyFill="1" applyBorder="1" applyAlignment="1">
      <alignment horizontal="left" vertical="center" wrapText="1"/>
    </xf>
    <xf numFmtId="0" fontId="32" fillId="2" borderId="8" xfId="0" applyFont="1" applyFill="1" applyBorder="1" applyAlignment="1">
      <alignment horizontal="left" vertical="center" wrapText="1"/>
    </xf>
    <xf numFmtId="0" fontId="11" fillId="0" borderId="7" xfId="0" applyFont="1" applyBorder="1" applyAlignment="1">
      <alignment horizontal="right" vertical="center" wrapText="1"/>
    </xf>
    <xf numFmtId="0" fontId="11" fillId="0" borderId="0" xfId="0" applyFont="1" applyBorder="1" applyAlignment="1">
      <alignment horizontal="right" vertical="center" wrapText="1"/>
    </xf>
    <xf numFmtId="0" fontId="11" fillId="0" borderId="6" xfId="0" applyFont="1" applyBorder="1" applyAlignment="1">
      <alignment horizontal="right" vertical="center" wrapText="1"/>
    </xf>
    <xf numFmtId="0" fontId="11" fillId="0" borderId="29" xfId="0" applyFont="1" applyBorder="1" applyAlignment="1">
      <alignment vertical="center" wrapText="1"/>
    </xf>
    <xf numFmtId="0" fontId="31" fillId="0" borderId="0" xfId="0" applyFont="1" applyFill="1" applyAlignment="1">
      <alignment horizontal="left" vertical="top" wrapText="1"/>
    </xf>
    <xf numFmtId="0" fontId="33" fillId="0" borderId="3" xfId="0" applyFont="1" applyBorder="1" applyAlignment="1">
      <alignment horizontal="left" vertical="center" wrapText="1"/>
    </xf>
    <xf numFmtId="0" fontId="47" fillId="2" borderId="8" xfId="0" applyFont="1" applyFill="1" applyBorder="1" applyAlignment="1">
      <alignment horizontal="right" vertical="center" wrapText="1"/>
    </xf>
    <xf numFmtId="0" fontId="32" fillId="2" borderId="8" xfId="0" applyFont="1" applyFill="1" applyBorder="1" applyAlignment="1">
      <alignment horizontal="right" vertical="center" wrapText="1"/>
    </xf>
    <xf numFmtId="0" fontId="32" fillId="2" borderId="13" xfId="0" applyFont="1" applyFill="1" applyBorder="1" applyAlignment="1">
      <alignment horizontal="right" vertical="center" wrapText="1"/>
    </xf>
    <xf numFmtId="0" fontId="29" fillId="0" borderId="0" xfId="0" applyFont="1" applyAlignment="1">
      <alignment horizontal="right" vertical="center"/>
    </xf>
    <xf numFmtId="0" fontId="33" fillId="0" borderId="0" xfId="0" applyFont="1" applyAlignment="1">
      <alignment horizontal="right" vertical="center" wrapText="1"/>
    </xf>
    <xf numFmtId="0" fontId="33" fillId="0" borderId="0" xfId="0" applyFont="1" applyAlignment="1">
      <alignment horizontal="right" vertical="center"/>
    </xf>
    <xf numFmtId="0" fontId="32" fillId="2" borderId="16" xfId="0" applyFont="1" applyFill="1" applyBorder="1" applyAlignment="1">
      <alignment horizontal="right" vertical="center" wrapText="1"/>
    </xf>
    <xf numFmtId="0" fontId="38" fillId="0" borderId="0" xfId="0" applyFont="1" applyBorder="1" applyAlignment="1">
      <alignment horizontal="right" vertical="center" wrapText="1"/>
    </xf>
    <xf numFmtId="0" fontId="33" fillId="0" borderId="0" xfId="0" applyFont="1" applyAlignment="1">
      <alignment horizontal="right"/>
    </xf>
    <xf numFmtId="0" fontId="11" fillId="0" borderId="0" xfId="0" applyFont="1" applyAlignment="1">
      <alignment horizontal="right"/>
    </xf>
    <xf numFmtId="0" fontId="32" fillId="2" borderId="19" xfId="0" applyFont="1" applyFill="1" applyBorder="1" applyAlignment="1">
      <alignment horizontal="right" vertical="center"/>
    </xf>
    <xf numFmtId="0" fontId="33" fillId="0" borderId="3" xfId="0" applyFont="1" applyFill="1" applyBorder="1" applyAlignment="1">
      <alignment horizontal="right" vertical="center" wrapText="1"/>
    </xf>
    <xf numFmtId="0" fontId="31" fillId="0" borderId="0" xfId="0" applyFont="1" applyFill="1" applyBorder="1" applyAlignment="1">
      <alignment horizontal="right" vertical="center" wrapText="1"/>
    </xf>
    <xf numFmtId="0" fontId="11" fillId="0" borderId="0" xfId="0" applyFont="1" applyFill="1" applyBorder="1" applyAlignment="1">
      <alignment horizontal="right" vertical="center" wrapText="1"/>
    </xf>
    <xf numFmtId="0" fontId="31" fillId="0" borderId="0" xfId="0" applyFont="1" applyAlignment="1">
      <alignment horizontal="right" vertical="center"/>
    </xf>
    <xf numFmtId="0" fontId="33" fillId="0" borderId="28" xfId="0" applyFont="1" applyBorder="1" applyAlignment="1">
      <alignment vertical="center" wrapText="1"/>
    </xf>
    <xf numFmtId="0" fontId="33" fillId="0" borderId="3" xfId="0" applyFont="1" applyBorder="1" applyAlignment="1">
      <alignment vertical="center" wrapText="1"/>
    </xf>
    <xf numFmtId="0" fontId="33" fillId="0" borderId="7" xfId="0" applyFont="1" applyBorder="1" applyAlignment="1">
      <alignment horizontal="right" vertical="center" wrapText="1"/>
    </xf>
    <xf numFmtId="0" fontId="33" fillId="0" borderId="3" xfId="0" applyFont="1" applyBorder="1" applyAlignment="1">
      <alignment horizontal="right" vertical="center"/>
    </xf>
    <xf numFmtId="0" fontId="33" fillId="0" borderId="3" xfId="0" applyFont="1" applyBorder="1" applyAlignment="1">
      <alignment horizontal="right" vertical="center" wrapText="1"/>
    </xf>
    <xf numFmtId="0" fontId="11" fillId="0" borderId="0" xfId="0" applyFont="1" applyAlignment="1">
      <alignment horizontal="right" vertical="center" wrapText="1"/>
    </xf>
    <xf numFmtId="0" fontId="31" fillId="0" borderId="0" xfId="0" applyFont="1" applyBorder="1" applyAlignment="1">
      <alignment horizontal="right" vertical="center"/>
    </xf>
    <xf numFmtId="0" fontId="33" fillId="0" borderId="6" xfId="0" applyFont="1" applyBorder="1" applyAlignment="1">
      <alignment horizontal="right" vertical="center" wrapText="1"/>
    </xf>
    <xf numFmtId="0" fontId="33" fillId="0" borderId="6" xfId="0" applyFont="1" applyBorder="1" applyAlignment="1">
      <alignment horizontal="right" vertical="center"/>
    </xf>
    <xf numFmtId="0" fontId="31" fillId="0" borderId="0" xfId="0" applyFont="1" applyAlignment="1">
      <alignment horizontal="right" vertical="center" wrapText="1"/>
    </xf>
    <xf numFmtId="0" fontId="38" fillId="0" borderId="0" xfId="0" applyFont="1" applyBorder="1" applyAlignment="1">
      <alignment horizontal="left" vertical="center" wrapText="1"/>
    </xf>
    <xf numFmtId="0" fontId="11" fillId="0" borderId="6" xfId="0" applyFont="1" applyBorder="1" applyAlignment="1">
      <alignment horizontal="left" vertical="center" wrapText="1" indent="2"/>
    </xf>
    <xf numFmtId="0" fontId="11" fillId="0" borderId="0" xfId="0" applyFont="1" applyBorder="1" applyAlignment="1">
      <alignment horizontal="left" vertical="center" wrapText="1" indent="3"/>
    </xf>
    <xf numFmtId="0" fontId="42" fillId="0" borderId="0" xfId="0" applyFont="1" applyBorder="1" applyAlignment="1">
      <alignment horizontal="right" vertical="center" wrapText="1"/>
    </xf>
    <xf numFmtId="0" fontId="11" fillId="0" borderId="6" xfId="0" applyFont="1" applyFill="1" applyBorder="1" applyAlignment="1">
      <alignment horizontal="right" vertical="center" wrapText="1"/>
    </xf>
    <xf numFmtId="167" fontId="11" fillId="0" borderId="0" xfId="0" applyNumberFormat="1" applyFont="1" applyAlignment="1">
      <alignment horizontal="right" vertical="center"/>
    </xf>
    <xf numFmtId="0" fontId="17" fillId="0" borderId="7" xfId="0" applyFont="1" applyBorder="1" applyAlignment="1">
      <alignment horizontal="right" vertical="center"/>
    </xf>
    <xf numFmtId="0" fontId="11" fillId="0" borderId="7" xfId="0" applyFont="1" applyBorder="1" applyAlignment="1">
      <alignment horizontal="right" vertical="center"/>
    </xf>
    <xf numFmtId="0" fontId="11" fillId="3" borderId="7" xfId="0" applyFont="1" applyFill="1" applyBorder="1" applyAlignment="1">
      <alignment horizontal="right" vertical="center"/>
    </xf>
    <xf numFmtId="0" fontId="11" fillId="0" borderId="6" xfId="0" applyFont="1" applyBorder="1" applyAlignment="1">
      <alignment horizontal="right" vertical="center"/>
    </xf>
    <xf numFmtId="0" fontId="11" fillId="3" borderId="6" xfId="0" applyFont="1" applyFill="1" applyBorder="1" applyAlignment="1">
      <alignment horizontal="right" vertical="center"/>
    </xf>
    <xf numFmtId="0" fontId="34" fillId="0" borderId="3" xfId="0" applyFont="1" applyFill="1" applyBorder="1" applyAlignment="1">
      <alignment horizontal="right" vertical="center" wrapText="1"/>
    </xf>
    <xf numFmtId="0" fontId="31" fillId="0" borderId="6" xfId="0" applyFont="1" applyFill="1" applyBorder="1" applyAlignment="1">
      <alignment horizontal="right" vertical="center"/>
    </xf>
    <xf numFmtId="0" fontId="31" fillId="0" borderId="0" xfId="0" applyFont="1" applyFill="1" applyBorder="1" applyAlignment="1">
      <alignment horizontal="right" vertical="center"/>
    </xf>
    <xf numFmtId="0" fontId="0" fillId="0" borderId="0" xfId="0" applyAlignment="1">
      <alignment horizontal="right"/>
    </xf>
    <xf numFmtId="0" fontId="37" fillId="0" borderId="6" xfId="0" applyFont="1" applyFill="1" applyBorder="1" applyAlignment="1">
      <alignment horizontal="right" vertical="center" wrapText="1"/>
    </xf>
    <xf numFmtId="0" fontId="11" fillId="0" borderId="3" xfId="0" applyFont="1" applyBorder="1" applyAlignment="1">
      <alignment horizontal="right" vertical="center" wrapText="1"/>
    </xf>
    <xf numFmtId="0" fontId="57" fillId="0" borderId="0" xfId="0" applyFont="1" applyBorder="1" applyAlignment="1">
      <alignment horizontal="left" vertical="center" wrapText="1" indent="3"/>
    </xf>
    <xf numFmtId="0" fontId="11" fillId="0" borderId="3" xfId="0" applyFont="1" applyBorder="1" applyAlignment="1">
      <alignment horizontal="left" vertical="center" wrapText="1" indent="2"/>
    </xf>
    <xf numFmtId="0" fontId="11" fillId="0" borderId="15" xfId="0" applyFont="1" applyBorder="1" applyAlignment="1">
      <alignment horizontal="left" vertical="center" wrapText="1" indent="3"/>
    </xf>
    <xf numFmtId="0" fontId="57" fillId="0" borderId="6" xfId="0" applyFont="1" applyBorder="1" applyAlignment="1">
      <alignment horizontal="left" vertical="center" wrapText="1" indent="3"/>
    </xf>
    <xf numFmtId="3" fontId="11" fillId="0" borderId="0" xfId="0" applyNumberFormat="1" applyFont="1" applyBorder="1" applyAlignment="1">
      <alignment horizontal="right" vertical="center" wrapText="1"/>
    </xf>
    <xf numFmtId="3" fontId="11" fillId="3" borderId="0" xfId="0" applyNumberFormat="1" applyFont="1" applyFill="1" applyBorder="1" applyAlignment="1">
      <alignment horizontal="right" vertical="center" wrapText="1"/>
    </xf>
    <xf numFmtId="3" fontId="11" fillId="0" borderId="6" xfId="0" applyNumberFormat="1" applyFont="1" applyBorder="1" applyAlignment="1">
      <alignment horizontal="right" vertical="center" wrapText="1"/>
    </xf>
    <xf numFmtId="3" fontId="11" fillId="3" borderId="6" xfId="0" applyNumberFormat="1" applyFont="1" applyFill="1" applyBorder="1" applyAlignment="1">
      <alignment horizontal="right" vertical="center" wrapText="1"/>
    </xf>
    <xf numFmtId="0" fontId="11" fillId="0" borderId="30" xfId="0" applyFont="1" applyBorder="1" applyAlignment="1">
      <alignment horizontal="right" vertical="center"/>
    </xf>
    <xf numFmtId="0" fontId="11" fillId="3" borderId="30" xfId="0" applyFont="1" applyFill="1" applyBorder="1" applyAlignment="1">
      <alignment horizontal="right" vertical="center"/>
    </xf>
    <xf numFmtId="0" fontId="11" fillId="0" borderId="0" xfId="0" applyFont="1" applyBorder="1" applyAlignment="1">
      <alignment horizontal="right" vertical="center"/>
    </xf>
    <xf numFmtId="0" fontId="11" fillId="3" borderId="0" xfId="0" applyFont="1" applyFill="1" applyBorder="1" applyAlignment="1">
      <alignment horizontal="right" vertical="center"/>
    </xf>
    <xf numFmtId="0" fontId="11" fillId="0" borderId="0" xfId="0" applyFont="1" applyAlignment="1">
      <alignment horizontal="right" vertical="center"/>
    </xf>
    <xf numFmtId="0" fontId="11" fillId="3" borderId="0" xfId="0" applyFont="1" applyFill="1" applyAlignment="1">
      <alignment horizontal="right" vertical="center"/>
    </xf>
    <xf numFmtId="2" fontId="11" fillId="0" borderId="0" xfId="0" applyNumberFormat="1" applyFont="1" applyBorder="1" applyAlignment="1">
      <alignment horizontal="right" vertical="center"/>
    </xf>
    <xf numFmtId="2" fontId="11" fillId="3" borderId="0" xfId="0" applyNumberFormat="1" applyFont="1" applyFill="1" applyBorder="1" applyAlignment="1">
      <alignment horizontal="right" vertical="center"/>
    </xf>
    <xf numFmtId="0" fontId="18" fillId="0" borderId="0" xfId="0" applyFont="1" applyAlignment="1">
      <alignment horizontal="right" vertical="center"/>
    </xf>
    <xf numFmtId="1" fontId="11" fillId="0" borderId="7" xfId="0" applyNumberFormat="1" applyFont="1" applyBorder="1" applyAlignment="1">
      <alignment horizontal="right" vertical="center"/>
    </xf>
    <xf numFmtId="1" fontId="11" fillId="3" borderId="7" xfId="0" applyNumberFormat="1" applyFont="1" applyFill="1" applyBorder="1" applyAlignment="1">
      <alignment horizontal="right" vertical="center"/>
    </xf>
    <xf numFmtId="2" fontId="11" fillId="0" borderId="6" xfId="0" applyNumberFormat="1" applyFont="1" applyBorder="1" applyAlignment="1">
      <alignment horizontal="right" vertical="center"/>
    </xf>
    <xf numFmtId="2" fontId="11" fillId="3" borderId="6" xfId="0" applyNumberFormat="1" applyFont="1" applyFill="1" applyBorder="1" applyAlignment="1">
      <alignment horizontal="right" vertical="center"/>
    </xf>
    <xf numFmtId="3" fontId="11" fillId="0" borderId="7" xfId="0" applyNumberFormat="1" applyFont="1" applyBorder="1" applyAlignment="1">
      <alignment horizontal="right" vertical="center" wrapText="1"/>
    </xf>
    <xf numFmtId="3" fontId="11" fillId="3" borderId="7" xfId="0" applyNumberFormat="1" applyFont="1" applyFill="1" applyBorder="1" applyAlignment="1">
      <alignment horizontal="right" vertical="center" wrapText="1"/>
    </xf>
    <xf numFmtId="3" fontId="11" fillId="0" borderId="15" xfId="0" applyNumberFormat="1" applyFont="1" applyBorder="1" applyAlignment="1">
      <alignment horizontal="right" vertical="center" wrapText="1"/>
    </xf>
    <xf numFmtId="3" fontId="11" fillId="3" borderId="15" xfId="0" applyNumberFormat="1" applyFont="1" applyFill="1" applyBorder="1" applyAlignment="1">
      <alignment horizontal="right" vertical="center" wrapText="1"/>
    </xf>
    <xf numFmtId="167" fontId="17" fillId="0" borderId="17" xfId="0" applyNumberFormat="1" applyFont="1" applyBorder="1" applyAlignment="1">
      <alignment horizontal="right" vertical="center"/>
    </xf>
    <xf numFmtId="167" fontId="17" fillId="3" borderId="17" xfId="0" applyNumberFormat="1" applyFont="1" applyFill="1" applyBorder="1" applyAlignment="1">
      <alignment horizontal="right" vertical="center"/>
    </xf>
    <xf numFmtId="167" fontId="11" fillId="3" borderId="0" xfId="0" applyNumberFormat="1" applyFont="1" applyFill="1" applyAlignment="1">
      <alignment horizontal="right" vertical="center"/>
    </xf>
    <xf numFmtId="167" fontId="11" fillId="0" borderId="15" xfId="0" applyNumberFormat="1" applyFont="1" applyBorder="1" applyAlignment="1">
      <alignment horizontal="right" vertical="center"/>
    </xf>
    <xf numFmtId="167" fontId="11" fillId="3" borderId="15" xfId="0" applyNumberFormat="1" applyFont="1" applyFill="1" applyBorder="1" applyAlignment="1">
      <alignment horizontal="right" vertical="center"/>
    </xf>
    <xf numFmtId="0" fontId="31" fillId="0" borderId="0" xfId="0" applyFont="1" applyFill="1" applyAlignment="1">
      <alignment horizontal="right" vertical="center" wrapText="1"/>
    </xf>
    <xf numFmtId="0" fontId="51" fillId="0" borderId="0" xfId="0" applyFont="1" applyAlignment="1">
      <alignment horizontal="right" vertical="center" wrapText="1"/>
    </xf>
    <xf numFmtId="0" fontId="37" fillId="0" borderId="17" xfId="0" applyFont="1" applyBorder="1" applyAlignment="1">
      <alignment horizontal="right" vertical="center" wrapText="1"/>
    </xf>
    <xf numFmtId="0" fontId="32" fillId="2" borderId="13" xfId="0" applyFont="1" applyFill="1" applyBorder="1" applyAlignment="1">
      <alignment horizontal="left" vertical="center" wrapText="1"/>
    </xf>
    <xf numFmtId="3" fontId="37" fillId="0" borderId="6" xfId="0" applyNumberFormat="1" applyFont="1" applyBorder="1" applyAlignment="1">
      <alignment horizontal="right" vertical="center" wrapText="1"/>
    </xf>
    <xf numFmtId="3" fontId="37" fillId="3" borderId="6" xfId="0" applyNumberFormat="1" applyFont="1" applyFill="1" applyBorder="1" applyAlignment="1">
      <alignment horizontal="right" vertical="center" wrapText="1"/>
    </xf>
    <xf numFmtId="3" fontId="11" fillId="0" borderId="0" xfId="0" applyNumberFormat="1" applyFont="1" applyAlignment="1">
      <alignment horizontal="right" vertical="center" wrapText="1"/>
    </xf>
    <xf numFmtId="0" fontId="37" fillId="0" borderId="17" xfId="0" applyFont="1" applyFill="1" applyBorder="1" applyAlignment="1">
      <alignment horizontal="right" vertical="center" wrapText="1"/>
    </xf>
    <xf numFmtId="0" fontId="37" fillId="3" borderId="17" xfId="0" applyFont="1" applyFill="1" applyBorder="1" applyAlignment="1">
      <alignment horizontal="right" vertical="center" wrapText="1"/>
    </xf>
    <xf numFmtId="0" fontId="11" fillId="3" borderId="0" xfId="0" applyFont="1" applyFill="1" applyBorder="1" applyAlignment="1">
      <alignment horizontal="right" vertical="center" wrapText="1"/>
    </xf>
    <xf numFmtId="0" fontId="11" fillId="0" borderId="15" xfId="0" applyFont="1" applyBorder="1" applyAlignment="1">
      <alignment horizontal="right" vertical="center" wrapText="1"/>
    </xf>
    <xf numFmtId="0" fontId="11" fillId="3" borderId="15" xfId="0" applyFont="1" applyFill="1" applyBorder="1" applyAlignment="1">
      <alignment horizontal="right" vertical="center" wrapText="1"/>
    </xf>
    <xf numFmtId="0" fontId="11" fillId="3" borderId="6" xfId="0" applyFont="1" applyFill="1" applyBorder="1" applyAlignment="1">
      <alignment horizontal="right" vertical="center" wrapText="1"/>
    </xf>
    <xf numFmtId="0" fontId="47" fillId="2" borderId="16" xfId="0" applyFont="1" applyFill="1" applyBorder="1" applyAlignment="1">
      <alignment horizontal="right" vertical="center" wrapText="1"/>
    </xf>
    <xf numFmtId="0" fontId="59" fillId="0" borderId="6" xfId="0" applyFont="1" applyBorder="1" applyAlignment="1">
      <alignment horizontal="right" vertical="center" wrapText="1"/>
    </xf>
    <xf numFmtId="0" fontId="59" fillId="0" borderId="0" xfId="0" applyFont="1" applyBorder="1" applyAlignment="1">
      <alignment horizontal="right" vertical="center" wrapText="1"/>
    </xf>
    <xf numFmtId="0" fontId="59" fillId="0" borderId="7" xfId="0" applyFont="1" applyBorder="1" applyAlignment="1">
      <alignment horizontal="right" vertical="center" wrapText="1"/>
    </xf>
    <xf numFmtId="0" fontId="59" fillId="0" borderId="15" xfId="0" applyFont="1" applyBorder="1" applyAlignment="1">
      <alignment horizontal="right" vertical="center" wrapText="1"/>
    </xf>
    <xf numFmtId="0" fontId="59" fillId="0" borderId="0" xfId="0" applyFont="1" applyAlignment="1">
      <alignment horizontal="right" vertical="center" wrapText="1"/>
    </xf>
    <xf numFmtId="0" fontId="37" fillId="0" borderId="15" xfId="0" applyFont="1" applyBorder="1" applyAlignment="1">
      <alignment horizontal="right" vertical="center" wrapText="1"/>
    </xf>
    <xf numFmtId="1" fontId="37" fillId="0" borderId="15" xfId="0" applyNumberFormat="1" applyFont="1" applyBorder="1" applyAlignment="1">
      <alignment horizontal="right" vertical="center" wrapText="1"/>
    </xf>
    <xf numFmtId="1" fontId="37" fillId="3" borderId="15" xfId="0" applyNumberFormat="1" applyFont="1" applyFill="1" applyBorder="1" applyAlignment="1">
      <alignment horizontal="right" vertical="center" wrapText="1"/>
    </xf>
    <xf numFmtId="0" fontId="52" fillId="0" borderId="6" xfId="0" applyFont="1" applyFill="1" applyBorder="1" applyAlignment="1">
      <alignment horizontal="right" vertical="center" wrapText="1"/>
    </xf>
    <xf numFmtId="0" fontId="59" fillId="7" borderId="0" xfId="0" applyFont="1" applyFill="1" applyBorder="1" applyAlignment="1">
      <alignment horizontal="right" vertical="center" wrapText="1"/>
    </xf>
    <xf numFmtId="0" fontId="59" fillId="7" borderId="6" xfId="0" applyFont="1" applyFill="1" applyBorder="1" applyAlignment="1">
      <alignment horizontal="right" vertical="center" wrapText="1"/>
    </xf>
    <xf numFmtId="0" fontId="0" fillId="0" borderId="0" xfId="0" applyAlignment="1">
      <alignment horizontal="right" vertical="center"/>
    </xf>
    <xf numFmtId="0" fontId="11" fillId="0" borderId="0" xfId="0" applyFont="1" applyBorder="1"/>
    <xf numFmtId="0" fontId="0" fillId="0" borderId="0" xfId="0" applyFont="1"/>
    <xf numFmtId="0" fontId="0" fillId="0" borderId="0" xfId="0" applyFont="1" applyAlignment="1">
      <alignment horizontal="right" vertical="center"/>
    </xf>
    <xf numFmtId="0" fontId="33" fillId="0" borderId="6" xfId="0" applyFont="1" applyBorder="1" applyAlignment="1">
      <alignment vertical="center" wrapText="1"/>
    </xf>
    <xf numFmtId="0" fontId="37" fillId="0" borderId="17" xfId="0" applyFont="1" applyBorder="1" applyAlignment="1">
      <alignment horizontal="left" vertical="center" wrapText="1"/>
    </xf>
    <xf numFmtId="0" fontId="11" fillId="0" borderId="7" xfId="0" applyFont="1" applyBorder="1" applyAlignment="1">
      <alignment horizontal="left" vertical="center" wrapText="1" indent="2"/>
    </xf>
    <xf numFmtId="3" fontId="11" fillId="0" borderId="0" xfId="1" applyNumberFormat="1" applyFont="1" applyAlignment="1">
      <alignment horizontal="right" vertical="center" wrapText="1"/>
    </xf>
    <xf numFmtId="3" fontId="11" fillId="3" borderId="0" xfId="1" applyNumberFormat="1" applyFont="1" applyFill="1" applyAlignment="1">
      <alignment horizontal="right" vertical="center" wrapText="1"/>
    </xf>
    <xf numFmtId="3" fontId="11" fillId="0" borderId="7" xfId="1" applyNumberFormat="1" applyFont="1" applyBorder="1" applyAlignment="1">
      <alignment horizontal="right" vertical="center" wrapText="1"/>
    </xf>
    <xf numFmtId="3" fontId="11" fillId="3" borderId="7" xfId="1" applyNumberFormat="1" applyFont="1" applyFill="1" applyBorder="1" applyAlignment="1">
      <alignment horizontal="right" vertical="center" wrapText="1"/>
    </xf>
    <xf numFmtId="3" fontId="11" fillId="0" borderId="0" xfId="1" applyNumberFormat="1" applyFont="1" applyBorder="1" applyAlignment="1">
      <alignment horizontal="right" vertical="center" wrapText="1"/>
    </xf>
    <xf numFmtId="3" fontId="11" fillId="3" borderId="0" xfId="1" applyNumberFormat="1" applyFont="1" applyFill="1" applyBorder="1" applyAlignment="1">
      <alignment horizontal="right" vertical="center" wrapText="1"/>
    </xf>
    <xf numFmtId="3" fontId="11" fillId="0" borderId="6" xfId="1" applyNumberFormat="1" applyFont="1" applyBorder="1" applyAlignment="1">
      <alignment horizontal="right" vertical="center" wrapText="1"/>
    </xf>
    <xf numFmtId="3" fontId="11" fillId="3" borderId="6" xfId="1" applyNumberFormat="1" applyFont="1" applyFill="1" applyBorder="1" applyAlignment="1">
      <alignment horizontal="right" vertical="center" wrapText="1"/>
    </xf>
    <xf numFmtId="0" fontId="42" fillId="0" borderId="6" xfId="0" applyFont="1" applyBorder="1" applyAlignment="1">
      <alignment horizontal="right" vertical="center" wrapText="1"/>
    </xf>
    <xf numFmtId="0" fontId="22" fillId="0" borderId="0" xfId="0" applyFont="1" applyBorder="1" applyAlignment="1">
      <alignment horizontal="right" vertical="center" wrapText="1"/>
    </xf>
    <xf numFmtId="0" fontId="27" fillId="0" borderId="0" xfId="0" applyFont="1" applyBorder="1" applyAlignment="1">
      <alignment horizontal="right" vertical="center" wrapText="1"/>
    </xf>
    <xf numFmtId="0" fontId="42" fillId="0" borderId="0" xfId="0" applyFont="1" applyAlignment="1">
      <alignment horizontal="right" vertical="center" wrapText="1"/>
    </xf>
    <xf numFmtId="3" fontId="42" fillId="0" borderId="7" xfId="0" applyNumberFormat="1" applyFont="1" applyBorder="1" applyAlignment="1">
      <alignment horizontal="right" vertical="center" wrapText="1"/>
    </xf>
    <xf numFmtId="3" fontId="42" fillId="0" borderId="0" xfId="0" applyNumberFormat="1" applyFont="1" applyBorder="1" applyAlignment="1">
      <alignment horizontal="right" vertical="center" wrapText="1"/>
    </xf>
    <xf numFmtId="3" fontId="42" fillId="0" borderId="6" xfId="0" applyNumberFormat="1" applyFont="1" applyBorder="1" applyAlignment="1">
      <alignment horizontal="right" vertical="center" wrapText="1"/>
    </xf>
    <xf numFmtId="3" fontId="42" fillId="0" borderId="0" xfId="0" applyNumberFormat="1" applyFont="1" applyAlignment="1">
      <alignment horizontal="right" vertical="center" wrapText="1"/>
    </xf>
    <xf numFmtId="0" fontId="9" fillId="0" borderId="0" xfId="14" applyAlignment="1">
      <alignment horizontal="right" vertical="center"/>
    </xf>
    <xf numFmtId="0" fontId="56" fillId="0" borderId="6" xfId="0" applyFont="1" applyBorder="1" applyAlignment="1">
      <alignment horizontal="right" vertical="center" wrapText="1"/>
    </xf>
    <xf numFmtId="0" fontId="17" fillId="0" borderId="6" xfId="0" applyFont="1" applyBorder="1" applyAlignment="1">
      <alignment horizontal="right" vertical="center" wrapText="1"/>
    </xf>
    <xf numFmtId="0" fontId="32" fillId="2" borderId="13" xfId="0" applyFont="1" applyFill="1" applyBorder="1" applyAlignment="1">
      <alignment horizontal="right" vertical="center"/>
    </xf>
    <xf numFmtId="0" fontId="32" fillId="2" borderId="14" xfId="0" applyFont="1" applyFill="1" applyBorder="1" applyAlignment="1">
      <alignment horizontal="right" vertical="center"/>
    </xf>
    <xf numFmtId="0" fontId="79" fillId="0" borderId="0" xfId="0" applyFont="1" applyAlignment="1">
      <alignment vertical="top"/>
    </xf>
    <xf numFmtId="0" fontId="79" fillId="0" borderId="0" xfId="14" applyFont="1" applyAlignment="1">
      <alignment vertical="top"/>
    </xf>
    <xf numFmtId="0" fontId="80" fillId="0" borderId="0" xfId="14" applyFont="1" applyAlignment="1">
      <alignment vertical="top"/>
    </xf>
    <xf numFmtId="0" fontId="81" fillId="0" borderId="0" xfId="14" applyFont="1" applyAlignment="1">
      <alignment vertical="top"/>
    </xf>
    <xf numFmtId="0" fontId="82" fillId="0" borderId="0" xfId="14" applyFont="1" applyAlignment="1">
      <alignment vertical="top"/>
    </xf>
    <xf numFmtId="0" fontId="85" fillId="0" borderId="0" xfId="0" applyFont="1" applyAlignment="1">
      <alignment horizontal="left" vertical="center" readingOrder="1"/>
    </xf>
    <xf numFmtId="0" fontId="86" fillId="0" borderId="0" xfId="0" applyFont="1" applyAlignment="1">
      <alignment vertical="center"/>
    </xf>
    <xf numFmtId="0" fontId="87" fillId="0" borderId="0" xfId="0" applyFont="1" applyFill="1" applyBorder="1" applyAlignment="1">
      <alignment horizontal="right" vertical="center" wrapText="1"/>
    </xf>
    <xf numFmtId="0" fontId="0" fillId="0" borderId="0" xfId="0" applyBorder="1" applyAlignment="1">
      <alignment vertical="top" wrapText="1"/>
    </xf>
    <xf numFmtId="0" fontId="0" fillId="0" borderId="0" xfId="0" applyBorder="1" applyAlignment="1">
      <alignment wrapText="1"/>
    </xf>
    <xf numFmtId="0" fontId="87" fillId="0" borderId="0" xfId="0" applyFont="1" applyFill="1" applyBorder="1" applyAlignment="1">
      <alignment horizontal="left" vertical="top" wrapText="1"/>
    </xf>
    <xf numFmtId="0" fontId="87" fillId="0" borderId="0" xfId="0" applyFont="1" applyFill="1" applyBorder="1" applyAlignment="1">
      <alignment horizontal="right" vertical="top" wrapText="1"/>
    </xf>
    <xf numFmtId="0" fontId="90" fillId="0" borderId="0" xfId="0" applyFont="1" applyFill="1" applyBorder="1" applyAlignment="1">
      <alignment horizontal="left" vertical="top" wrapText="1"/>
    </xf>
    <xf numFmtId="0" fontId="87" fillId="0" borderId="0" xfId="0" applyFont="1" applyFill="1" applyBorder="1" applyAlignment="1">
      <alignment wrapText="1"/>
    </xf>
    <xf numFmtId="0" fontId="87" fillId="0" borderId="0" xfId="0" applyFont="1" applyFill="1" applyBorder="1" applyAlignment="1">
      <alignment vertical="top" wrapText="1"/>
    </xf>
    <xf numFmtId="3" fontId="87" fillId="0" borderId="0" xfId="0" applyNumberFormat="1" applyFont="1" applyFill="1" applyBorder="1" applyAlignment="1">
      <alignment horizontal="right" vertical="center" wrapText="1"/>
    </xf>
    <xf numFmtId="0" fontId="69" fillId="0" borderId="0" xfId="0" applyFont="1" applyFill="1" applyBorder="1" applyAlignment="1">
      <alignment horizontal="left" vertical="center" wrapText="1"/>
    </xf>
    <xf numFmtId="0" fontId="65" fillId="0" borderId="0" xfId="0" applyFont="1" applyAlignment="1"/>
    <xf numFmtId="0" fontId="65" fillId="0" borderId="0" xfId="0" applyFont="1" applyAlignment="1">
      <alignment vertical="top"/>
    </xf>
    <xf numFmtId="0" fontId="86" fillId="0" borderId="0" xfId="0" applyFont="1" applyAlignment="1"/>
    <xf numFmtId="0" fontId="86" fillId="0" borderId="0" xfId="0" applyFont="1" applyAlignment="1">
      <alignment horizontal="left" vertical="top"/>
    </xf>
    <xf numFmtId="0" fontId="78" fillId="0" borderId="0" xfId="0" applyFont="1" applyAlignment="1"/>
    <xf numFmtId="0" fontId="84" fillId="0" borderId="0" xfId="0" applyFont="1" applyAlignment="1"/>
    <xf numFmtId="0" fontId="91" fillId="0" borderId="0" xfId="0" applyFont="1" applyAlignment="1">
      <alignment horizontal="left" vertical="center" readingOrder="1"/>
    </xf>
    <xf numFmtId="173" fontId="92" fillId="0" borderId="0" xfId="0" applyNumberFormat="1" applyFont="1" applyFill="1" applyBorder="1" applyAlignment="1">
      <alignment horizontal="left" vertical="center" wrapText="1"/>
    </xf>
    <xf numFmtId="173" fontId="92" fillId="0" borderId="0" xfId="0" applyNumberFormat="1" applyFont="1" applyFill="1" applyBorder="1" applyAlignment="1">
      <alignment horizontal="center" vertical="center" wrapText="1"/>
    </xf>
    <xf numFmtId="0" fontId="65" fillId="0" borderId="0" xfId="0" applyFont="1" applyBorder="1" applyAlignment="1"/>
    <xf numFmtId="0" fontId="86" fillId="0" borderId="0" xfId="0" applyFont="1" applyAlignment="1">
      <alignment vertical="top"/>
    </xf>
    <xf numFmtId="0" fontId="31" fillId="0" borderId="0" xfId="0" applyFont="1" applyFill="1" applyBorder="1" applyAlignment="1">
      <alignment horizontal="left" vertical="center" wrapText="1" indent="2"/>
    </xf>
    <xf numFmtId="0" fontId="32" fillId="0" borderId="0" xfId="0" applyFont="1" applyAlignment="1">
      <alignment horizontal="right" vertical="center" wrapText="1"/>
    </xf>
    <xf numFmtId="0" fontId="33" fillId="0" borderId="0" xfId="0" applyFont="1" applyFill="1" applyBorder="1" applyAlignment="1">
      <alignment horizontal="right" vertical="center" wrapText="1"/>
    </xf>
    <xf numFmtId="0" fontId="52" fillId="0" borderId="6" xfId="0" applyFont="1" applyBorder="1" applyAlignment="1">
      <alignment horizontal="right" vertical="center" wrapText="1"/>
    </xf>
    <xf numFmtId="0" fontId="65" fillId="0" borderId="0" xfId="0" applyFont="1" applyAlignment="1">
      <alignment vertical="center"/>
    </xf>
    <xf numFmtId="0" fontId="90" fillId="0" borderId="0" xfId="0" applyFont="1" applyFill="1" applyBorder="1" applyAlignment="1">
      <alignment horizontal="left" vertical="center" wrapText="1"/>
    </xf>
    <xf numFmtId="3" fontId="58" fillId="0" borderId="6" xfId="0" applyNumberFormat="1" applyFont="1" applyFill="1" applyBorder="1" applyAlignment="1">
      <alignment horizontal="right" vertical="center" wrapText="1"/>
    </xf>
    <xf numFmtId="3" fontId="58" fillId="0" borderId="3" xfId="0" applyNumberFormat="1" applyFont="1" applyFill="1" applyBorder="1" applyAlignment="1">
      <alignment horizontal="right" vertical="center" wrapText="1"/>
    </xf>
    <xf numFmtId="3" fontId="58" fillId="3" borderId="6" xfId="0" applyNumberFormat="1" applyFont="1" applyFill="1" applyBorder="1" applyAlignment="1">
      <alignment horizontal="right" vertical="center" wrapText="1"/>
    </xf>
    <xf numFmtId="0" fontId="31" fillId="0" borderId="3" xfId="0" applyFont="1" applyFill="1" applyBorder="1" applyAlignment="1">
      <alignment horizontal="right" vertical="center" wrapText="1"/>
    </xf>
    <xf numFmtId="0" fontId="11" fillId="0" borderId="3" xfId="0" applyFont="1" applyFill="1" applyBorder="1" applyAlignment="1">
      <alignment horizontal="right" vertical="center" wrapText="1"/>
    </xf>
    <xf numFmtId="3" fontId="11" fillId="0" borderId="0" xfId="0" applyNumberFormat="1" applyFont="1" applyFill="1" applyBorder="1" applyAlignment="1">
      <alignment horizontal="right" vertical="center" wrapText="1"/>
    </xf>
    <xf numFmtId="0" fontId="37" fillId="0" borderId="3" xfId="0" applyFont="1" applyFill="1" applyBorder="1" applyAlignment="1">
      <alignment horizontal="right" vertical="center" wrapText="1"/>
    </xf>
    <xf numFmtId="3" fontId="58" fillId="3" borderId="3" xfId="0" applyNumberFormat="1" applyFont="1" applyFill="1" applyBorder="1" applyAlignment="1">
      <alignment horizontal="right" vertical="center" wrapText="1"/>
    </xf>
    <xf numFmtId="0" fontId="7" fillId="0" borderId="3" xfId="0" applyFont="1" applyFill="1" applyBorder="1" applyAlignment="1">
      <alignment horizontal="right" vertical="center" wrapText="1"/>
    </xf>
    <xf numFmtId="0" fontId="11" fillId="0" borderId="0" xfId="0" applyFont="1" applyBorder="1" applyAlignment="1">
      <alignment horizontal="left" vertical="center"/>
    </xf>
    <xf numFmtId="0" fontId="31" fillId="0" borderId="0" xfId="0" applyFont="1" applyFill="1" applyAlignment="1">
      <alignment horizontal="left" vertical="top" wrapText="1"/>
    </xf>
    <xf numFmtId="0" fontId="11" fillId="0" borderId="0" xfId="0" applyFont="1" applyBorder="1" applyAlignment="1">
      <alignment vertical="center" wrapText="1"/>
    </xf>
    <xf numFmtId="0" fontId="87" fillId="0" borderId="0" xfId="0" applyFont="1" applyAlignment="1">
      <alignment horizontal="right" vertical="top" wrapText="1"/>
    </xf>
    <xf numFmtId="0" fontId="89" fillId="0" borderId="0" xfId="0" applyFont="1" applyAlignment="1">
      <alignment vertical="top" wrapText="1"/>
    </xf>
    <xf numFmtId="0" fontId="0" fillId="0" borderId="0" xfId="0" applyAlignment="1"/>
    <xf numFmtId="0" fontId="70" fillId="0" borderId="0" xfId="0" applyFont="1" applyAlignment="1">
      <alignment vertical="center" wrapText="1"/>
    </xf>
    <xf numFmtId="0" fontId="69" fillId="0" borderId="0" xfId="0" applyFont="1" applyAlignment="1">
      <alignment horizontal="left" vertical="center" wrapText="1"/>
    </xf>
    <xf numFmtId="0" fontId="0" fillId="0" borderId="0" xfId="0" applyAlignment="1">
      <alignment vertical="center"/>
    </xf>
    <xf numFmtId="0" fontId="70" fillId="0" borderId="0" xfId="0" applyFont="1" applyAlignment="1">
      <alignment horizontal="left" vertical="center" wrapText="1"/>
    </xf>
    <xf numFmtId="0" fontId="11" fillId="0" borderId="3" xfId="0" applyFont="1" applyBorder="1" applyAlignment="1">
      <alignment vertical="center" wrapText="1"/>
    </xf>
    <xf numFmtId="0" fontId="71" fillId="0" borderId="0" xfId="0" applyFont="1" applyAlignment="1">
      <alignment horizontal="left" vertical="center" wrapText="1"/>
    </xf>
    <xf numFmtId="49" fontId="0" fillId="0" borderId="0" xfId="0" applyNumberFormat="1"/>
    <xf numFmtId="49" fontId="0" fillId="0" borderId="0" xfId="0" applyNumberFormat="1" applyAlignment="1">
      <alignment wrapText="1"/>
    </xf>
    <xf numFmtId="0" fontId="93" fillId="0" borderId="0" xfId="0" applyFont="1"/>
    <xf numFmtId="0" fontId="93" fillId="0" borderId="0" xfId="0" applyFont="1" applyAlignment="1">
      <alignment wrapText="1"/>
    </xf>
    <xf numFmtId="49" fontId="93" fillId="0" borderId="0" xfId="0" applyNumberFormat="1" applyFont="1"/>
    <xf numFmtId="0" fontId="22" fillId="0" borderId="0" xfId="0" applyFont="1" applyAlignment="1">
      <alignment vertical="center" wrapText="1"/>
    </xf>
    <xf numFmtId="49" fontId="42" fillId="0" borderId="0" xfId="0" applyNumberFormat="1" applyFont="1"/>
    <xf numFmtId="49" fontId="96" fillId="0" borderId="0" xfId="0" applyNumberFormat="1" applyFont="1"/>
    <xf numFmtId="0" fontId="97" fillId="0" borderId="0" xfId="0" applyFont="1"/>
    <xf numFmtId="0" fontId="97" fillId="0" borderId="0" xfId="0" applyFont="1" applyAlignment="1">
      <alignment horizontal="right" vertical="center"/>
    </xf>
    <xf numFmtId="49" fontId="0" fillId="0" borderId="0" xfId="0" applyNumberFormat="1" applyFont="1"/>
    <xf numFmtId="0" fontId="29" fillId="0" borderId="0" xfId="0" applyFont="1" applyAlignment="1">
      <alignment vertical="center" wrapText="1"/>
    </xf>
    <xf numFmtId="0" fontId="31" fillId="0" borderId="0" xfId="0" applyFont="1" applyAlignment="1">
      <alignment wrapText="1"/>
    </xf>
    <xf numFmtId="0" fontId="59" fillId="0" borderId="0" xfId="0" applyFont="1" applyBorder="1" applyAlignment="1">
      <alignment horizontal="left" vertical="center" wrapText="1"/>
    </xf>
    <xf numFmtId="0" fontId="59" fillId="0" borderId="6" xfId="0" applyFont="1" applyBorder="1" applyAlignment="1">
      <alignment horizontal="left" vertical="center" wrapText="1"/>
    </xf>
    <xf numFmtId="0" fontId="32" fillId="2" borderId="16" xfId="0" applyFont="1" applyFill="1" applyBorder="1" applyAlignment="1">
      <alignment horizontal="left" vertical="center" wrapText="1"/>
    </xf>
    <xf numFmtId="0" fontId="32" fillId="0" borderId="3" xfId="0" applyFont="1" applyFill="1" applyBorder="1" applyAlignment="1">
      <alignment horizontal="right" vertical="center" wrapText="1"/>
    </xf>
    <xf numFmtId="0" fontId="47" fillId="0" borderId="3" xfId="0" applyFont="1" applyFill="1" applyBorder="1" applyAlignment="1">
      <alignment horizontal="right" vertical="center" wrapText="1"/>
    </xf>
    <xf numFmtId="0" fontId="32" fillId="0" borderId="3" xfId="0" applyFont="1" applyBorder="1" applyAlignment="1">
      <alignment horizontal="right" vertical="center" wrapText="1"/>
    </xf>
    <xf numFmtId="0" fontId="33" fillId="0" borderId="3" xfId="0" applyFont="1" applyBorder="1" applyAlignment="1">
      <alignment horizontal="left" vertical="center"/>
    </xf>
    <xf numFmtId="0" fontId="29" fillId="0" borderId="0" xfId="0" applyFont="1" applyAlignment="1">
      <alignment horizontal="right" vertical="center" wrapText="1"/>
    </xf>
    <xf numFmtId="0" fontId="59" fillId="0" borderId="7" xfId="0" applyFont="1" applyBorder="1" applyAlignment="1">
      <alignment horizontal="left" vertical="center" wrapText="1"/>
    </xf>
    <xf numFmtId="0" fontId="59" fillId="0" borderId="15" xfId="0" applyFont="1" applyBorder="1" applyAlignment="1">
      <alignment horizontal="left" vertical="center" wrapText="1"/>
    </xf>
    <xf numFmtId="0" fontId="59" fillId="0" borderId="0" xfId="0" applyFont="1" applyAlignment="1">
      <alignment horizontal="left" vertical="center" wrapText="1"/>
    </xf>
    <xf numFmtId="0" fontId="97" fillId="0" borderId="0" xfId="0" applyFont="1" applyAlignment="1">
      <alignment horizontal="right" vertical="center" wrapText="1"/>
    </xf>
    <xf numFmtId="0" fontId="32" fillId="2" borderId="8" xfId="0" applyFont="1" applyFill="1" applyBorder="1" applyAlignment="1">
      <alignment vertical="center"/>
    </xf>
    <xf numFmtId="0" fontId="33" fillId="0" borderId="0" xfId="0" applyFont="1" applyFill="1" applyBorder="1" applyAlignment="1">
      <alignment vertical="center"/>
    </xf>
    <xf numFmtId="0" fontId="33" fillId="0" borderId="0" xfId="0" applyFont="1" applyFill="1" applyBorder="1" applyAlignment="1">
      <alignment horizontal="right" vertical="center"/>
    </xf>
    <xf numFmtId="0" fontId="11" fillId="0" borderId="7" xfId="0" applyFont="1" applyBorder="1" applyAlignment="1">
      <alignment horizontal="left" vertical="center"/>
    </xf>
    <xf numFmtId="0" fontId="11" fillId="0" borderId="6" xfId="0" applyFont="1" applyBorder="1" applyAlignment="1">
      <alignment horizontal="left" vertical="center"/>
    </xf>
    <xf numFmtId="0" fontId="33" fillId="0" borderId="28" xfId="0" applyFont="1" applyBorder="1" applyAlignment="1">
      <alignment vertical="center"/>
    </xf>
    <xf numFmtId="0" fontId="17" fillId="0" borderId="6" xfId="0" applyFont="1" applyBorder="1" applyAlignment="1">
      <alignment horizontal="left" vertical="center"/>
    </xf>
    <xf numFmtId="0" fontId="52" fillId="0" borderId="6" xfId="0" applyFont="1" applyBorder="1" applyAlignment="1">
      <alignment horizontal="right" vertical="center"/>
    </xf>
    <xf numFmtId="0" fontId="57" fillId="0" borderId="0" xfId="0" applyFont="1" applyFill="1" applyBorder="1" applyAlignment="1">
      <alignment horizontal="left" vertical="center"/>
    </xf>
    <xf numFmtId="0" fontId="11" fillId="0" borderId="0" xfId="0" applyFont="1" applyFill="1" applyBorder="1" applyAlignment="1">
      <alignment horizontal="right" vertical="center"/>
    </xf>
    <xf numFmtId="0" fontId="57" fillId="0" borderId="6" xfId="0" applyFont="1" applyFill="1" applyBorder="1" applyAlignment="1">
      <alignment horizontal="left" vertical="center"/>
    </xf>
    <xf numFmtId="0" fontId="11" fillId="0" borderId="6" xfId="0" applyFont="1" applyFill="1" applyBorder="1" applyAlignment="1">
      <alignment horizontal="right" vertical="center"/>
    </xf>
    <xf numFmtId="0" fontId="34" fillId="0" borderId="6" xfId="0" applyFont="1" applyBorder="1" applyAlignment="1">
      <alignment horizontal="left" vertical="center"/>
    </xf>
    <xf numFmtId="0" fontId="76" fillId="0" borderId="6" xfId="0" applyFont="1" applyFill="1" applyBorder="1" applyAlignment="1">
      <alignment horizontal="right" vertical="center"/>
    </xf>
    <xf numFmtId="0" fontId="50" fillId="0" borderId="0" xfId="0" applyFont="1" applyBorder="1" applyAlignment="1">
      <alignment horizontal="left" vertical="center"/>
    </xf>
    <xf numFmtId="0" fontId="50" fillId="0" borderId="6" xfId="0" applyFont="1" applyBorder="1" applyAlignment="1">
      <alignment horizontal="left" vertical="center"/>
    </xf>
    <xf numFmtId="0" fontId="31" fillId="0" borderId="0" xfId="0" applyFont="1" applyBorder="1" applyAlignment="1"/>
    <xf numFmtId="0" fontId="59" fillId="7" borderId="7" xfId="0" applyFont="1" applyFill="1" applyBorder="1" applyAlignment="1">
      <alignment horizontal="left" vertical="center"/>
    </xf>
    <xf numFmtId="0" fontId="59" fillId="7" borderId="7" xfId="0" applyFont="1" applyFill="1" applyBorder="1" applyAlignment="1">
      <alignment horizontal="right" vertical="center"/>
    </xf>
    <xf numFmtId="0" fontId="59" fillId="7" borderId="6" xfId="0" applyFont="1" applyFill="1" applyBorder="1" applyAlignment="1">
      <alignment horizontal="left" vertical="center"/>
    </xf>
    <xf numFmtId="0" fontId="59" fillId="7" borderId="6" xfId="0" applyFont="1" applyFill="1" applyBorder="1" applyAlignment="1">
      <alignment horizontal="right" vertical="center"/>
    </xf>
    <xf numFmtId="0" fontId="93" fillId="0" borderId="0" xfId="0" applyFont="1" applyAlignment="1">
      <alignment horizontal="right" vertical="center"/>
    </xf>
    <xf numFmtId="0" fontId="32" fillId="2" borderId="13" xfId="0" applyFont="1" applyFill="1" applyBorder="1" applyAlignment="1">
      <alignment horizontal="left" vertical="center"/>
    </xf>
    <xf numFmtId="0" fontId="57" fillId="0" borderId="0" xfId="0" applyFont="1" applyBorder="1" applyAlignment="1">
      <alignment horizontal="left" vertical="center"/>
    </xf>
    <xf numFmtId="0" fontId="57" fillId="0" borderId="6" xfId="0" applyFont="1" applyBorder="1" applyAlignment="1">
      <alignment horizontal="left" vertical="center"/>
    </xf>
    <xf numFmtId="0" fontId="22" fillId="0" borderId="0" xfId="0" applyFont="1" applyAlignment="1">
      <alignment horizontal="right" vertical="center" wrapText="1"/>
    </xf>
    <xf numFmtId="0" fontId="11" fillId="0" borderId="0" xfId="0" applyFont="1" applyAlignment="1">
      <alignment horizontal="left" vertical="center" wrapText="1" indent="2"/>
    </xf>
    <xf numFmtId="0" fontId="32" fillId="2" borderId="16" xfId="0" applyFont="1" applyFill="1" applyBorder="1" applyAlignment="1">
      <alignment horizontal="center" vertical="center" wrapText="1"/>
    </xf>
    <xf numFmtId="0" fontId="1" fillId="0" borderId="0" xfId="0" applyFont="1" applyAlignment="1"/>
    <xf numFmtId="0" fontId="87" fillId="0" borderId="0" xfId="0" applyFont="1" applyAlignment="1">
      <alignment horizontal="right" vertical="center" wrapText="1"/>
    </xf>
    <xf numFmtId="0" fontId="98" fillId="0" borderId="0" xfId="0" applyFont="1" applyAlignment="1"/>
    <xf numFmtId="0" fontId="92" fillId="0" borderId="0" xfId="0" applyFont="1" applyFill="1" applyBorder="1" applyAlignment="1">
      <alignment horizontal="left" vertical="center" wrapText="1"/>
    </xf>
    <xf numFmtId="0" fontId="92" fillId="0" borderId="0" xfId="0" applyFont="1" applyFill="1" applyBorder="1" applyAlignment="1">
      <alignment horizontal="center" vertical="center" wrapText="1"/>
    </xf>
    <xf numFmtId="0" fontId="32" fillId="0" borderId="0" xfId="0" applyFont="1" applyFill="1" applyBorder="1" applyAlignment="1">
      <alignment horizontal="left" vertical="center" wrapText="1"/>
    </xf>
    <xf numFmtId="0" fontId="93" fillId="0" borderId="0" xfId="0" applyFont="1" applyBorder="1"/>
    <xf numFmtId="0" fontId="32" fillId="2" borderId="9" xfId="0" applyFont="1" applyFill="1" applyBorder="1" applyAlignment="1">
      <alignment horizontal="left" vertical="center" wrapText="1"/>
    </xf>
    <xf numFmtId="0" fontId="65" fillId="0" borderId="0" xfId="0" applyFont="1"/>
    <xf numFmtId="0" fontId="86" fillId="0" borderId="0" xfId="0" applyFont="1"/>
    <xf numFmtId="173" fontId="92" fillId="4" borderId="0" xfId="0" applyNumberFormat="1" applyFont="1" applyFill="1" applyBorder="1" applyAlignment="1">
      <alignment horizontal="left" vertical="center" wrapText="1"/>
    </xf>
    <xf numFmtId="173" fontId="65" fillId="4" borderId="0" xfId="0" applyNumberFormat="1" applyFont="1" applyFill="1" applyAlignment="1"/>
    <xf numFmtId="173" fontId="65" fillId="4" borderId="0" xfId="0" applyNumberFormat="1" applyFont="1" applyFill="1"/>
    <xf numFmtId="0" fontId="11" fillId="3" borderId="7" xfId="0" applyFont="1" applyFill="1" applyBorder="1" applyAlignment="1">
      <alignment horizontal="right" vertical="center" wrapText="1"/>
    </xf>
    <xf numFmtId="0" fontId="86" fillId="0" borderId="0" xfId="14" applyFont="1" applyAlignment="1">
      <alignment vertical="center" wrapText="1"/>
    </xf>
    <xf numFmtId="0" fontId="86" fillId="0" borderId="0" xfId="14" applyFont="1" applyAlignment="1">
      <alignment vertical="center"/>
    </xf>
    <xf numFmtId="0" fontId="86" fillId="0" borderId="0" xfId="14" applyFont="1" applyAlignment="1"/>
    <xf numFmtId="0" fontId="86" fillId="0" borderId="0" xfId="14" applyFont="1"/>
    <xf numFmtId="0" fontId="31" fillId="0" borderId="0" xfId="0" applyFont="1" applyAlignment="1">
      <alignment horizontal="left" vertical="center" wrapText="1" indent="2"/>
    </xf>
    <xf numFmtId="0" fontId="31" fillId="0" borderId="0" xfId="0" applyFont="1" applyFill="1" applyBorder="1" applyAlignment="1">
      <alignment horizontal="left" vertical="center" indent="2"/>
    </xf>
    <xf numFmtId="0" fontId="31" fillId="0" borderId="6" xfId="0" applyFont="1" applyFill="1" applyBorder="1" applyAlignment="1">
      <alignment horizontal="left" vertical="center" indent="2"/>
    </xf>
    <xf numFmtId="0" fontId="40" fillId="0" borderId="0" xfId="0" applyFont="1" applyFill="1" applyBorder="1" applyAlignment="1">
      <alignment horizontal="left" vertical="center" wrapText="1" indent="3"/>
    </xf>
    <xf numFmtId="0" fontId="101" fillId="0" borderId="0" xfId="0" applyFont="1"/>
    <xf numFmtId="0" fontId="4" fillId="0" borderId="0" xfId="0" applyFont="1" applyAlignment="1">
      <alignment horizontal="left" vertical="top" wrapText="1"/>
    </xf>
    <xf numFmtId="0" fontId="32" fillId="2" borderId="10" xfId="0" applyFont="1" applyFill="1" applyBorder="1" applyAlignment="1">
      <alignment horizontal="left" vertical="center" wrapText="1"/>
    </xf>
    <xf numFmtId="0" fontId="87" fillId="0" borderId="0" xfId="0" applyFont="1" applyFill="1" applyBorder="1" applyAlignment="1">
      <alignment horizontal="left" vertical="center" wrapText="1"/>
    </xf>
    <xf numFmtId="0" fontId="0" fillId="0" borderId="0" xfId="0" applyAlignment="1">
      <alignment horizontal="left" vertical="top" wrapText="1"/>
    </xf>
    <xf numFmtId="0" fontId="87" fillId="0" borderId="0" xfId="0" applyFont="1" applyFill="1" applyBorder="1" applyAlignment="1">
      <alignment vertical="center" wrapText="1"/>
    </xf>
    <xf numFmtId="0" fontId="0" fillId="0" borderId="0" xfId="0" applyAlignment="1">
      <alignment vertical="top" wrapText="1"/>
    </xf>
    <xf numFmtId="0" fontId="0" fillId="0" borderId="0" xfId="0" applyAlignment="1">
      <alignment horizontal="left" vertical="center"/>
    </xf>
    <xf numFmtId="0" fontId="92" fillId="6" borderId="7" xfId="0" applyFont="1" applyFill="1" applyBorder="1" applyAlignment="1" applyProtection="1">
      <alignment horizontal="left" vertical="center" wrapText="1"/>
    </xf>
    <xf numFmtId="0" fontId="92" fillId="6" borderId="22" xfId="0" applyFont="1" applyFill="1" applyBorder="1" applyAlignment="1" applyProtection="1">
      <alignment horizontal="center" vertical="center" wrapText="1"/>
    </xf>
    <xf numFmtId="0" fontId="0" fillId="0" borderId="0" xfId="0" applyProtection="1"/>
    <xf numFmtId="0" fontId="0" fillId="0" borderId="0" xfId="0" applyAlignment="1" applyProtection="1">
      <alignment wrapText="1"/>
    </xf>
    <xf numFmtId="0" fontId="92" fillId="9" borderId="11" xfId="0" applyFont="1" applyFill="1" applyBorder="1" applyAlignment="1" applyProtection="1">
      <alignment vertical="center" wrapText="1"/>
    </xf>
    <xf numFmtId="0" fontId="92" fillId="9" borderId="0" xfId="0" applyFont="1" applyFill="1" applyBorder="1" applyAlignment="1" applyProtection="1">
      <alignment vertical="center" wrapText="1"/>
    </xf>
    <xf numFmtId="0" fontId="0" fillId="0" borderId="0" xfId="0" applyAlignment="1" applyProtection="1">
      <alignment vertical="top"/>
    </xf>
    <xf numFmtId="0" fontId="0" fillId="0" borderId="0" xfId="0" applyAlignment="1" applyProtection="1"/>
    <xf numFmtId="0" fontId="93" fillId="0" borderId="0" xfId="0" applyFont="1" applyProtection="1"/>
    <xf numFmtId="0" fontId="93" fillId="0" borderId="0" xfId="0" applyFont="1" applyAlignment="1" applyProtection="1">
      <alignment vertical="center" wrapText="1"/>
    </xf>
    <xf numFmtId="49" fontId="93" fillId="0" borderId="0" xfId="0" applyNumberFormat="1" applyFont="1" applyProtection="1"/>
    <xf numFmtId="0" fontId="86" fillId="0" borderId="0" xfId="14" applyFont="1" applyAlignment="1" applyProtection="1">
      <alignment vertical="center" wrapText="1"/>
    </xf>
    <xf numFmtId="0" fontId="0" fillId="0" borderId="0" xfId="0" applyAlignment="1" applyProtection="1">
      <alignment horizontal="right" vertical="center" wrapText="1"/>
    </xf>
    <xf numFmtId="0" fontId="0" fillId="0" borderId="0" xfId="0" applyAlignment="1" applyProtection="1">
      <alignment horizontal="right" vertical="center"/>
    </xf>
    <xf numFmtId="0" fontId="0" fillId="0" borderId="0" xfId="0" applyAlignment="1" applyProtection="1">
      <alignment vertical="center" wrapText="1"/>
    </xf>
    <xf numFmtId="0" fontId="32" fillId="2" borderId="13" xfId="0" applyFont="1" applyFill="1" applyBorder="1" applyAlignment="1" applyProtection="1">
      <alignment horizontal="left" vertical="center" wrapText="1"/>
    </xf>
    <xf numFmtId="0" fontId="32" fillId="2" borderId="13" xfId="0" applyFont="1" applyFill="1" applyBorder="1" applyAlignment="1" applyProtection="1">
      <alignment horizontal="right" vertical="center" wrapText="1"/>
    </xf>
    <xf numFmtId="0" fontId="31" fillId="0" borderId="0" xfId="0" applyFont="1" applyBorder="1" applyAlignment="1" applyProtection="1">
      <alignment horizontal="left" vertical="center" wrapText="1"/>
    </xf>
    <xf numFmtId="0" fontId="31" fillId="0" borderId="0" xfId="0" applyFont="1" applyBorder="1" applyAlignment="1" applyProtection="1">
      <alignment horizontal="right" vertical="center" wrapText="1"/>
    </xf>
    <xf numFmtId="166" fontId="11" fillId="0" borderId="0" xfId="1" applyNumberFormat="1" applyFont="1" applyFill="1" applyBorder="1" applyAlignment="1" applyProtection="1">
      <alignment horizontal="right" vertical="center"/>
    </xf>
    <xf numFmtId="166" fontId="11" fillId="3" borderId="0" xfId="1" applyNumberFormat="1" applyFont="1" applyFill="1" applyBorder="1" applyAlignment="1" applyProtection="1">
      <alignment horizontal="right" vertical="center"/>
    </xf>
    <xf numFmtId="0" fontId="31" fillId="0" borderId="3" xfId="0" applyFont="1" applyBorder="1" applyAlignment="1" applyProtection="1">
      <alignment horizontal="left" vertical="center" wrapText="1"/>
    </xf>
    <xf numFmtId="0" fontId="31" fillId="0" borderId="3" xfId="0" applyFont="1" applyBorder="1" applyAlignment="1" applyProtection="1">
      <alignment horizontal="right" vertical="center" wrapText="1"/>
    </xf>
    <xf numFmtId="165" fontId="11" fillId="0" borderId="3" xfId="1" applyNumberFormat="1" applyFont="1" applyFill="1" applyBorder="1" applyAlignment="1" applyProtection="1">
      <alignment horizontal="right" vertical="center"/>
    </xf>
    <xf numFmtId="165" fontId="11" fillId="3" borderId="3" xfId="1" applyNumberFormat="1" applyFont="1" applyFill="1" applyBorder="1" applyAlignment="1" applyProtection="1">
      <alignment horizontal="right" vertical="center"/>
    </xf>
    <xf numFmtId="165" fontId="11" fillId="0" borderId="0" xfId="1" applyNumberFormat="1" applyFont="1" applyFill="1" applyBorder="1" applyAlignment="1" applyProtection="1">
      <alignment horizontal="right" vertical="center"/>
    </xf>
    <xf numFmtId="165" fontId="11" fillId="3" borderId="0" xfId="1" applyNumberFormat="1" applyFont="1" applyFill="1" applyBorder="1" applyAlignment="1" applyProtection="1">
      <alignment horizontal="right" vertical="center"/>
    </xf>
    <xf numFmtId="166" fontId="11" fillId="0" borderId="3" xfId="1" applyNumberFormat="1" applyFont="1" applyFill="1" applyBorder="1" applyAlignment="1" applyProtection="1">
      <alignment horizontal="right" vertical="center"/>
    </xf>
    <xf numFmtId="166" fontId="11" fillId="3" borderId="3" xfId="1" applyNumberFormat="1" applyFont="1" applyFill="1" applyBorder="1" applyAlignment="1" applyProtection="1">
      <alignment horizontal="right" vertical="center"/>
    </xf>
    <xf numFmtId="43" fontId="11" fillId="0" borderId="3" xfId="1" applyFont="1" applyFill="1" applyBorder="1" applyAlignment="1" applyProtection="1">
      <alignment horizontal="right" vertical="center"/>
    </xf>
    <xf numFmtId="43" fontId="11" fillId="3" borderId="3" xfId="1" applyFont="1" applyFill="1" applyBorder="1" applyAlignment="1" applyProtection="1">
      <alignment horizontal="right" vertical="center"/>
    </xf>
    <xf numFmtId="172" fontId="0" fillId="0" borderId="0" xfId="13" applyNumberFormat="1" applyFont="1" applyProtection="1"/>
    <xf numFmtId="0" fontId="31" fillId="0" borderId="7" xfId="0" applyFont="1" applyBorder="1" applyAlignment="1" applyProtection="1">
      <alignment horizontal="left" vertical="center" wrapText="1"/>
    </xf>
    <xf numFmtId="0" fontId="31" fillId="0" borderId="7" xfId="0" applyFont="1" applyBorder="1" applyAlignment="1" applyProtection="1">
      <alignment horizontal="right" vertical="center" wrapText="1"/>
    </xf>
    <xf numFmtId="166" fontId="11" fillId="0" borderId="7" xfId="1" applyNumberFormat="1" applyFont="1" applyFill="1" applyBorder="1" applyAlignment="1" applyProtection="1">
      <alignment horizontal="right" vertical="center"/>
    </xf>
    <xf numFmtId="43" fontId="11" fillId="0" borderId="7" xfId="1" applyFont="1" applyFill="1" applyBorder="1" applyAlignment="1" applyProtection="1">
      <alignment horizontal="right" vertical="center"/>
    </xf>
    <xf numFmtId="43" fontId="11" fillId="3" borderId="7" xfId="1" applyFont="1" applyFill="1" applyBorder="1" applyAlignment="1" applyProtection="1">
      <alignment horizontal="right" vertical="center"/>
    </xf>
    <xf numFmtId="43" fontId="11" fillId="0" borderId="0" xfId="1" applyFont="1" applyFill="1" applyBorder="1" applyAlignment="1" applyProtection="1">
      <alignment horizontal="right" vertical="center"/>
    </xf>
    <xf numFmtId="43" fontId="11" fillId="3" borderId="0" xfId="1" applyFont="1" applyFill="1" applyBorder="1" applyAlignment="1" applyProtection="1">
      <alignment horizontal="right" vertical="center"/>
    </xf>
    <xf numFmtId="0" fontId="31" fillId="0" borderId="6" xfId="0" applyFont="1" applyBorder="1" applyAlignment="1" applyProtection="1">
      <alignment horizontal="left" vertical="center" wrapText="1"/>
    </xf>
    <xf numFmtId="0" fontId="31" fillId="0" borderId="6" xfId="0" applyFont="1" applyBorder="1" applyAlignment="1" applyProtection="1">
      <alignment horizontal="right" vertical="center" wrapText="1"/>
    </xf>
    <xf numFmtId="166" fontId="11" fillId="0" borderId="6" xfId="1" applyNumberFormat="1" applyFont="1" applyFill="1" applyBorder="1" applyAlignment="1" applyProtection="1">
      <alignment horizontal="right" vertical="center"/>
    </xf>
    <xf numFmtId="43" fontId="11" fillId="0" borderId="6" xfId="1" applyFont="1" applyFill="1" applyBorder="1" applyAlignment="1" applyProtection="1">
      <alignment horizontal="right" vertical="center"/>
    </xf>
    <xf numFmtId="43" fontId="11" fillId="3" borderId="6" xfId="1" applyFont="1" applyFill="1" applyBorder="1" applyAlignment="1" applyProtection="1">
      <alignment horizontal="right" vertical="center"/>
    </xf>
    <xf numFmtId="165" fontId="11" fillId="0" borderId="7" xfId="1" applyNumberFormat="1" applyFont="1" applyFill="1" applyBorder="1" applyAlignment="1" applyProtection="1">
      <alignment horizontal="right" vertical="center"/>
    </xf>
    <xf numFmtId="165" fontId="11" fillId="3" borderId="7" xfId="1" applyNumberFormat="1" applyFont="1" applyFill="1" applyBorder="1" applyAlignment="1" applyProtection="1">
      <alignment horizontal="right" vertical="center"/>
    </xf>
    <xf numFmtId="165" fontId="11" fillId="0" borderId="6" xfId="1" applyNumberFormat="1" applyFont="1" applyFill="1" applyBorder="1" applyAlignment="1" applyProtection="1">
      <alignment horizontal="right" vertical="center"/>
    </xf>
    <xf numFmtId="165" fontId="11" fillId="3" borderId="6" xfId="1" applyNumberFormat="1" applyFont="1" applyFill="1" applyBorder="1" applyAlignment="1" applyProtection="1">
      <alignment horizontal="right" vertical="center"/>
    </xf>
    <xf numFmtId="0" fontId="0" fillId="0" borderId="0" xfId="0" applyAlignment="1" applyProtection="1">
      <alignment horizontal="center" vertical="center"/>
    </xf>
    <xf numFmtId="0" fontId="5" fillId="0" borderId="0" xfId="0" applyFont="1" applyAlignment="1" applyProtection="1">
      <alignment horizontal="center" vertical="center"/>
    </xf>
    <xf numFmtId="0" fontId="31" fillId="0" borderId="0" xfId="0" applyFont="1" applyFill="1" applyBorder="1" applyAlignment="1" applyProtection="1">
      <alignment horizontal="left" vertical="center" wrapText="1"/>
    </xf>
    <xf numFmtId="0" fontId="31" fillId="0" borderId="0" xfId="0" applyFont="1" applyFill="1" applyBorder="1" applyAlignment="1" applyProtection="1">
      <alignment horizontal="right" vertical="center" wrapText="1"/>
    </xf>
    <xf numFmtId="0" fontId="31" fillId="0" borderId="7" xfId="0" applyFont="1" applyFill="1" applyBorder="1" applyAlignment="1" applyProtection="1">
      <alignment horizontal="left" vertical="center" wrapText="1"/>
    </xf>
    <xf numFmtId="0" fontId="31" fillId="0" borderId="7" xfId="0" applyFont="1" applyFill="1" applyBorder="1" applyAlignment="1" applyProtection="1">
      <alignment horizontal="right" vertical="center" wrapText="1"/>
    </xf>
    <xf numFmtId="165" fontId="0" fillId="0" borderId="7" xfId="1" applyNumberFormat="1" applyFont="1" applyFill="1" applyBorder="1" applyAlignment="1" applyProtection="1">
      <alignment horizontal="right" vertical="center"/>
    </xf>
    <xf numFmtId="165" fontId="0" fillId="3" borderId="7" xfId="1" applyNumberFormat="1" applyFont="1" applyFill="1" applyBorder="1" applyAlignment="1" applyProtection="1">
      <alignment horizontal="right" vertical="center"/>
    </xf>
    <xf numFmtId="0" fontId="31" fillId="0" borderId="6" xfId="0" applyFont="1" applyFill="1" applyBorder="1" applyAlignment="1" applyProtection="1">
      <alignment horizontal="left" vertical="center" wrapText="1"/>
    </xf>
    <xf numFmtId="0" fontId="31" fillId="0" borderId="6" xfId="0" applyFont="1" applyFill="1" applyBorder="1" applyAlignment="1" applyProtection="1">
      <alignment horizontal="right" vertical="center" wrapText="1"/>
    </xf>
    <xf numFmtId="0" fontId="31" fillId="0" borderId="3" xfId="0" applyFont="1" applyFill="1" applyBorder="1" applyAlignment="1" applyProtection="1">
      <alignment horizontal="left" vertical="center" wrapText="1"/>
    </xf>
    <xf numFmtId="0" fontId="31" fillId="0" borderId="3" xfId="0" applyFont="1" applyFill="1" applyBorder="1" applyAlignment="1" applyProtection="1">
      <alignment horizontal="right" vertical="center" wrapText="1"/>
    </xf>
    <xf numFmtId="0" fontId="0" fillId="0" borderId="0" xfId="0" applyFill="1" applyAlignment="1" applyProtection="1">
      <alignment vertical="center" wrapText="1"/>
    </xf>
    <xf numFmtId="0" fontId="0" fillId="0" borderId="0" xfId="0" applyFill="1" applyAlignment="1" applyProtection="1">
      <alignment horizontal="right" vertical="center" wrapText="1"/>
    </xf>
    <xf numFmtId="0" fontId="0" fillId="0" borderId="0" xfId="0" applyFill="1" applyAlignment="1" applyProtection="1">
      <alignment horizontal="right" vertical="center"/>
    </xf>
    <xf numFmtId="0" fontId="86" fillId="0" borderId="0" xfId="14" applyFont="1" applyAlignment="1" applyProtection="1">
      <alignment vertical="center"/>
    </xf>
    <xf numFmtId="0" fontId="33" fillId="0" borderId="3" xfId="0" applyFont="1" applyFill="1" applyBorder="1" applyAlignment="1" applyProtection="1">
      <alignment vertical="center" wrapText="1"/>
    </xf>
    <xf numFmtId="0" fontId="33" fillId="0" borderId="3" xfId="0" applyFont="1" applyFill="1" applyBorder="1" applyAlignment="1" applyProtection="1">
      <alignment horizontal="right" vertical="center" wrapText="1"/>
    </xf>
    <xf numFmtId="1" fontId="33" fillId="0" borderId="3" xfId="13" applyNumberFormat="1" applyFont="1" applyFill="1" applyBorder="1" applyAlignment="1" applyProtection="1">
      <alignment horizontal="right" vertical="center" wrapText="1"/>
    </xf>
    <xf numFmtId="1" fontId="33" fillId="3" borderId="3" xfId="13" applyNumberFormat="1" applyFont="1" applyFill="1" applyBorder="1" applyAlignment="1" applyProtection="1">
      <alignment horizontal="right" vertical="center" wrapText="1"/>
    </xf>
    <xf numFmtId="0" fontId="11" fillId="0" borderId="0" xfId="0" applyFont="1" applyFill="1" applyBorder="1" applyAlignment="1" applyProtection="1">
      <alignment horizontal="right" vertical="center" wrapText="1"/>
    </xf>
    <xf numFmtId="1" fontId="11" fillId="0" borderId="0" xfId="0" applyNumberFormat="1" applyFont="1" applyFill="1" applyBorder="1" applyAlignment="1" applyProtection="1">
      <alignment horizontal="right" vertical="center" wrapText="1"/>
    </xf>
    <xf numFmtId="1" fontId="11" fillId="3" borderId="0" xfId="0" applyNumberFormat="1" applyFont="1" applyFill="1" applyBorder="1" applyAlignment="1" applyProtection="1">
      <alignment horizontal="right" vertical="center" wrapText="1"/>
    </xf>
    <xf numFmtId="1" fontId="33" fillId="0" borderId="3" xfId="0" applyNumberFormat="1" applyFont="1" applyFill="1" applyBorder="1" applyAlignment="1" applyProtection="1">
      <alignment horizontal="right" vertical="center" wrapText="1"/>
    </xf>
    <xf numFmtId="1" fontId="33" fillId="3" borderId="3" xfId="0" applyNumberFormat="1" applyFont="1" applyFill="1" applyBorder="1" applyAlignment="1" applyProtection="1">
      <alignment horizontal="right" vertical="center" wrapText="1"/>
    </xf>
    <xf numFmtId="0" fontId="94" fillId="0" borderId="0" xfId="0" applyFont="1" applyProtection="1"/>
    <xf numFmtId="0" fontId="94" fillId="0" borderId="0" xfId="0" applyFont="1" applyAlignment="1" applyProtection="1">
      <alignment wrapText="1"/>
    </xf>
    <xf numFmtId="0" fontId="94" fillId="0" borderId="0" xfId="0" applyFont="1" applyAlignment="1" applyProtection="1">
      <alignment horizontal="right" vertical="center"/>
    </xf>
    <xf numFmtId="0" fontId="94" fillId="0" borderId="0" xfId="0" applyFont="1" applyAlignment="1" applyProtection="1">
      <alignment horizontal="right"/>
    </xf>
    <xf numFmtId="0" fontId="11" fillId="0" borderId="0" xfId="0" applyFont="1" applyAlignment="1" applyProtection="1">
      <alignment wrapText="1"/>
    </xf>
    <xf numFmtId="0" fontId="11" fillId="0" borderId="0" xfId="0" applyFont="1" applyAlignment="1" applyProtection="1">
      <alignment horizontal="right" vertical="center"/>
    </xf>
    <xf numFmtId="0" fontId="11" fillId="0" borderId="0" xfId="0" applyFont="1" applyAlignment="1" applyProtection="1">
      <alignment horizontal="right"/>
    </xf>
    <xf numFmtId="0" fontId="11" fillId="0" borderId="0" xfId="0" applyFont="1" applyProtection="1"/>
    <xf numFmtId="0" fontId="29" fillId="0" borderId="0" xfId="0" applyFont="1" applyAlignment="1" applyProtection="1">
      <alignment horizontal="right" vertical="center"/>
    </xf>
    <xf numFmtId="0" fontId="18" fillId="0" borderId="0" xfId="0" applyFont="1" applyAlignment="1" applyProtection="1">
      <alignment horizontal="right" vertical="center" wrapText="1"/>
    </xf>
    <xf numFmtId="0" fontId="18" fillId="0" borderId="0" xfId="0" applyFont="1" applyAlignment="1" applyProtection="1">
      <alignment horizontal="right" wrapText="1"/>
    </xf>
    <xf numFmtId="0" fontId="44" fillId="0" borderId="0" xfId="0" applyFont="1" applyAlignment="1" applyProtection="1">
      <alignment horizontal="right" wrapText="1"/>
    </xf>
    <xf numFmtId="0" fontId="18" fillId="0" borderId="0" xfId="0" applyFont="1" applyAlignment="1" applyProtection="1">
      <alignment vertical="center" wrapText="1"/>
    </xf>
    <xf numFmtId="0" fontId="18" fillId="0" borderId="0" xfId="0" applyFont="1" applyAlignment="1" applyProtection="1">
      <alignment horizontal="right" vertical="center"/>
    </xf>
    <xf numFmtId="0" fontId="31" fillId="0" borderId="9" xfId="0" applyFont="1" applyBorder="1" applyAlignment="1" applyProtection="1">
      <alignment vertical="top" wrapText="1"/>
    </xf>
    <xf numFmtId="0" fontId="31" fillId="0" borderId="10" xfId="0" applyFont="1" applyBorder="1" applyAlignment="1" applyProtection="1">
      <alignment horizontal="right" wrapText="1"/>
    </xf>
    <xf numFmtId="0" fontId="31" fillId="0" borderId="11" xfId="0" applyFont="1" applyBorder="1" applyAlignment="1" applyProtection="1">
      <alignment wrapText="1"/>
    </xf>
    <xf numFmtId="0" fontId="31" fillId="0" borderId="0" xfId="0" applyFont="1" applyBorder="1" applyAlignment="1" applyProtection="1">
      <alignment horizontal="right" vertical="center"/>
    </xf>
    <xf numFmtId="0" fontId="31" fillId="0" borderId="0" xfId="0" applyFont="1" applyBorder="1" applyAlignment="1" applyProtection="1">
      <alignment horizontal="right"/>
    </xf>
    <xf numFmtId="0" fontId="31" fillId="0" borderId="12" xfId="0" applyFont="1" applyBorder="1" applyAlignment="1" applyProtection="1">
      <alignment horizontal="right"/>
    </xf>
    <xf numFmtId="0" fontId="32" fillId="2" borderId="8" xfId="0" applyFont="1" applyFill="1" applyBorder="1" applyAlignment="1" applyProtection="1">
      <alignment horizontal="left" wrapText="1"/>
    </xf>
    <xf numFmtId="0" fontId="32" fillId="2" borderId="8" xfId="0" applyFont="1" applyFill="1" applyBorder="1" applyAlignment="1" applyProtection="1">
      <alignment horizontal="right" vertical="center" wrapText="1"/>
    </xf>
    <xf numFmtId="0" fontId="47" fillId="2" borderId="8" xfId="0" applyFont="1" applyFill="1" applyBorder="1" applyAlignment="1" applyProtection="1">
      <alignment vertical="center" wrapText="1"/>
    </xf>
    <xf numFmtId="0" fontId="72" fillId="2" borderId="8" xfId="0" applyFont="1" applyFill="1" applyBorder="1" applyAlignment="1" applyProtection="1">
      <alignment vertical="center" wrapText="1"/>
    </xf>
    <xf numFmtId="0" fontId="6" fillId="0" borderId="0" xfId="0" applyFont="1" applyAlignment="1" applyProtection="1">
      <alignment horizontal="center" vertical="center"/>
    </xf>
    <xf numFmtId="0" fontId="33" fillId="0" borderId="28" xfId="0" applyFont="1" applyBorder="1" applyAlignment="1" applyProtection="1">
      <alignment wrapText="1"/>
    </xf>
    <xf numFmtId="0" fontId="33" fillId="0" borderId="28" xfId="0" applyFont="1" applyBorder="1" applyAlignment="1" applyProtection="1">
      <alignment horizontal="right" vertical="center" wrapText="1"/>
    </xf>
    <xf numFmtId="3" fontId="56" fillId="0" borderId="28" xfId="1" applyNumberFormat="1" applyFont="1" applyFill="1" applyBorder="1" applyAlignment="1" applyProtection="1">
      <alignment horizontal="right" vertical="center"/>
    </xf>
    <xf numFmtId="3" fontId="73" fillId="0" borderId="28" xfId="1" applyNumberFormat="1" applyFont="1" applyBorder="1" applyAlignment="1" applyProtection="1">
      <alignment horizontal="right" vertical="center"/>
    </xf>
    <xf numFmtId="3" fontId="56" fillId="3" borderId="6" xfId="1" applyNumberFormat="1" applyFont="1" applyFill="1" applyBorder="1" applyAlignment="1" applyProtection="1">
      <alignment horizontal="right" vertical="center"/>
    </xf>
    <xf numFmtId="0" fontId="57" fillId="0" borderId="27" xfId="0" applyFont="1" applyBorder="1" applyAlignment="1" applyProtection="1">
      <alignment horizontal="left" vertical="center" wrapText="1"/>
    </xf>
    <xf numFmtId="0" fontId="11" fillId="0" borderId="7" xfId="0" applyFont="1" applyBorder="1" applyAlignment="1" applyProtection="1">
      <alignment horizontal="right" vertical="center"/>
    </xf>
    <xf numFmtId="3" fontId="42" fillId="0" borderId="7" xfId="1" applyNumberFormat="1" applyFont="1" applyFill="1" applyBorder="1" applyAlignment="1" applyProtection="1">
      <alignment horizontal="right" vertical="center"/>
    </xf>
    <xf numFmtId="3" fontId="42" fillId="0" borderId="7" xfId="1" applyNumberFormat="1" applyFont="1" applyBorder="1" applyAlignment="1" applyProtection="1">
      <alignment horizontal="right" vertical="center"/>
    </xf>
    <xf numFmtId="3" fontId="42" fillId="3" borderId="7" xfId="1" applyNumberFormat="1" applyFont="1" applyFill="1" applyBorder="1" applyAlignment="1" applyProtection="1">
      <alignment horizontal="right" vertical="center"/>
    </xf>
    <xf numFmtId="0" fontId="57" fillId="0" borderId="25" xfId="0" applyFont="1" applyBorder="1" applyAlignment="1" applyProtection="1">
      <alignment horizontal="left" vertical="center" wrapText="1"/>
    </xf>
    <xf numFmtId="0" fontId="11" fillId="0" borderId="6" xfId="0" applyFont="1" applyBorder="1" applyAlignment="1" applyProtection="1">
      <alignment horizontal="right" vertical="center"/>
    </xf>
    <xf numFmtId="3" fontId="42" fillId="0" borderId="28" xfId="1" applyNumberFormat="1" applyFont="1" applyFill="1" applyBorder="1" applyAlignment="1" applyProtection="1">
      <alignment horizontal="right" vertical="center"/>
    </xf>
    <xf numFmtId="3" fontId="42" fillId="3" borderId="6" xfId="1" applyNumberFormat="1" applyFont="1" applyFill="1" applyBorder="1" applyAlignment="1" applyProtection="1">
      <alignment horizontal="right" vertical="center"/>
    </xf>
    <xf numFmtId="0" fontId="57" fillId="0" borderId="0" xfId="0" applyFont="1" applyBorder="1" applyAlignment="1" applyProtection="1">
      <alignment horizontal="left" vertical="center" wrapText="1"/>
    </xf>
    <xf numFmtId="3" fontId="42" fillId="0" borderId="0" xfId="1" applyNumberFormat="1" applyFont="1" applyFill="1" applyBorder="1" applyAlignment="1" applyProtection="1">
      <alignment horizontal="right" vertical="center"/>
    </xf>
    <xf numFmtId="3" fontId="42" fillId="0" borderId="0" xfId="1" applyNumberFormat="1" applyFont="1" applyAlignment="1" applyProtection="1">
      <alignment horizontal="right" vertical="center"/>
    </xf>
    <xf numFmtId="3" fontId="42" fillId="3" borderId="0" xfId="1" applyNumberFormat="1" applyFont="1" applyFill="1" applyBorder="1" applyAlignment="1" applyProtection="1">
      <alignment horizontal="right" vertical="center"/>
    </xf>
    <xf numFmtId="0" fontId="57" fillId="0" borderId="6" xfId="0" applyFont="1" applyBorder="1" applyAlignment="1" applyProtection="1">
      <alignment horizontal="left" vertical="center" wrapText="1"/>
    </xf>
    <xf numFmtId="3" fontId="42" fillId="0" borderId="6" xfId="1" applyNumberFormat="1" applyFont="1" applyFill="1" applyBorder="1" applyAlignment="1" applyProtection="1">
      <alignment horizontal="right" vertical="center"/>
    </xf>
    <xf numFmtId="0" fontId="31" fillId="0" borderId="0" xfId="0" applyFont="1" applyAlignment="1" applyProtection="1">
      <alignment wrapText="1"/>
    </xf>
    <xf numFmtId="0" fontId="31" fillId="0" borderId="0" xfId="0" applyFont="1" applyAlignment="1" applyProtection="1">
      <alignment horizontal="right" vertical="center"/>
    </xf>
    <xf numFmtId="0" fontId="31" fillId="0" borderId="0" xfId="0" applyFont="1" applyAlignment="1" applyProtection="1">
      <alignment horizontal="right"/>
    </xf>
    <xf numFmtId="0" fontId="33" fillId="0" borderId="14" xfId="0" applyFont="1" applyBorder="1" applyAlignment="1" applyProtection="1">
      <alignment wrapText="1"/>
    </xf>
    <xf numFmtId="3" fontId="56" fillId="0" borderId="20" xfId="1" applyNumberFormat="1" applyFont="1" applyFill="1" applyBorder="1" applyAlignment="1" applyProtection="1">
      <alignment horizontal="right" vertical="center"/>
    </xf>
    <xf numFmtId="3" fontId="56" fillId="3" borderId="0" xfId="1" applyNumberFormat="1" applyFont="1" applyFill="1" applyBorder="1" applyAlignment="1" applyProtection="1">
      <alignment horizontal="right" vertical="center"/>
    </xf>
    <xf numFmtId="0" fontId="34" fillId="0" borderId="3" xfId="0" applyFont="1" applyBorder="1" applyAlignment="1" applyProtection="1">
      <alignment horizontal="left" vertical="center" wrapText="1"/>
    </xf>
    <xf numFmtId="0" fontId="34" fillId="0" borderId="3" xfId="0" applyFont="1" applyBorder="1" applyAlignment="1" applyProtection="1">
      <alignment horizontal="right" vertical="center" wrapText="1"/>
    </xf>
    <xf numFmtId="165" fontId="35" fillId="0" borderId="3" xfId="1" applyNumberFormat="1" applyFont="1" applyBorder="1" applyAlignment="1" applyProtection="1">
      <alignment horizontal="right" vertical="center" wrapText="1"/>
    </xf>
    <xf numFmtId="0" fontId="37" fillId="0" borderId="7" xfId="0" applyFont="1" applyBorder="1" applyAlignment="1" applyProtection="1">
      <alignment horizontal="left" vertical="center" wrapText="1"/>
    </xf>
    <xf numFmtId="0" fontId="31" fillId="0" borderId="7" xfId="0" applyFont="1" applyBorder="1" applyAlignment="1" applyProtection="1">
      <alignment horizontal="right" vertical="center"/>
    </xf>
    <xf numFmtId="3" fontId="56" fillId="0" borderId="7" xfId="1" applyNumberFormat="1" applyFont="1" applyFill="1" applyBorder="1" applyAlignment="1" applyProtection="1">
      <alignment horizontal="right" vertical="center"/>
    </xf>
    <xf numFmtId="3" fontId="56" fillId="3" borderId="7" xfId="1" applyNumberFormat="1" applyFont="1" applyFill="1" applyBorder="1" applyAlignment="1" applyProtection="1">
      <alignment horizontal="right" vertical="center"/>
    </xf>
    <xf numFmtId="0" fontId="37" fillId="0" borderId="0" xfId="0" applyFont="1" applyBorder="1" applyAlignment="1" applyProtection="1">
      <alignment horizontal="left" vertical="center" wrapText="1"/>
    </xf>
    <xf numFmtId="3" fontId="56" fillId="0" borderId="0" xfId="1" applyNumberFormat="1" applyFont="1" applyFill="1" applyBorder="1" applyAlignment="1" applyProtection="1">
      <alignment horizontal="right" vertical="center"/>
    </xf>
    <xf numFmtId="0" fontId="50" fillId="0" borderId="0" xfId="0" applyFont="1" applyBorder="1" applyAlignment="1" applyProtection="1">
      <alignment horizontal="left" vertical="center" wrapText="1"/>
    </xf>
    <xf numFmtId="0" fontId="11" fillId="0" borderId="0" xfId="0" applyFont="1" applyBorder="1" applyAlignment="1" applyProtection="1">
      <alignment horizontal="right" vertical="center"/>
    </xf>
    <xf numFmtId="0" fontId="50" fillId="0" borderId="6" xfId="0" applyFont="1" applyBorder="1" applyAlignment="1" applyProtection="1">
      <alignment horizontal="left" vertical="center" wrapText="1"/>
    </xf>
    <xf numFmtId="0" fontId="49" fillId="0" borderId="0" xfId="0" applyFont="1" applyAlignment="1" applyProtection="1">
      <alignment wrapText="1"/>
    </xf>
    <xf numFmtId="0" fontId="49" fillId="0" borderId="0" xfId="0" applyFont="1" applyAlignment="1" applyProtection="1">
      <alignment horizontal="right" vertical="center"/>
    </xf>
    <xf numFmtId="0" fontId="43" fillId="0" borderId="0" xfId="0" applyFont="1" applyProtection="1"/>
    <xf numFmtId="0" fontId="32" fillId="2" borderId="13" xfId="0" applyFont="1" applyFill="1" applyBorder="1" applyAlignment="1" applyProtection="1">
      <alignment horizontal="left" wrapText="1"/>
    </xf>
    <xf numFmtId="0" fontId="17" fillId="0" borderId="0" xfId="0" applyFont="1" applyAlignment="1" applyProtection="1">
      <alignment horizontal="left" vertical="center"/>
    </xf>
    <xf numFmtId="0" fontId="33" fillId="0" borderId="6" xfId="0" applyFont="1" applyBorder="1" applyAlignment="1" applyProtection="1">
      <alignment wrapText="1"/>
    </xf>
    <xf numFmtId="3" fontId="56" fillId="0" borderId="3" xfId="1" applyNumberFormat="1" applyFont="1" applyFill="1" applyBorder="1" applyAlignment="1" applyProtection="1">
      <alignment horizontal="right" vertical="center"/>
    </xf>
    <xf numFmtId="3" fontId="56" fillId="3" borderId="3" xfId="1" applyNumberFormat="1" applyFont="1" applyFill="1" applyBorder="1" applyAlignment="1" applyProtection="1">
      <alignment horizontal="right" vertical="center"/>
    </xf>
    <xf numFmtId="0" fontId="33" fillId="0" borderId="6" xfId="0" applyFont="1" applyBorder="1" applyAlignment="1" applyProtection="1">
      <alignment horizontal="right" vertical="center" wrapText="1"/>
    </xf>
    <xf numFmtId="3" fontId="56" fillId="0" borderId="6" xfId="1" applyNumberFormat="1" applyFont="1" applyFill="1" applyBorder="1" applyAlignment="1" applyProtection="1">
      <alignment horizontal="right" vertical="center"/>
    </xf>
    <xf numFmtId="43" fontId="19" fillId="0" borderId="0" xfId="0" applyNumberFormat="1" applyFont="1" applyProtection="1"/>
    <xf numFmtId="0" fontId="19" fillId="0" borderId="0" xfId="0" applyFont="1" applyProtection="1"/>
    <xf numFmtId="0" fontId="46" fillId="0" borderId="0" xfId="0" applyFont="1" applyBorder="1" applyAlignment="1" applyProtection="1">
      <alignment horizontal="left" vertical="center" wrapText="1"/>
    </xf>
    <xf numFmtId="0" fontId="38" fillId="0" borderId="0" xfId="0" applyFont="1" applyBorder="1" applyAlignment="1" applyProtection="1">
      <alignment horizontal="right" vertical="center" wrapText="1"/>
    </xf>
    <xf numFmtId="165" fontId="35" fillId="0" borderId="0" xfId="1" applyNumberFormat="1" applyFont="1" applyBorder="1" applyAlignment="1" applyProtection="1">
      <alignment horizontal="right" vertical="center" wrapText="1"/>
    </xf>
    <xf numFmtId="165" fontId="35" fillId="0" borderId="0" xfId="1" applyNumberFormat="1" applyFont="1" applyFill="1" applyBorder="1" applyAlignment="1" applyProtection="1">
      <alignment horizontal="right" vertical="center" wrapText="1"/>
    </xf>
    <xf numFmtId="0" fontId="19" fillId="0" borderId="0" xfId="0" applyFont="1" applyAlignment="1" applyProtection="1">
      <alignment horizontal="center" vertical="center"/>
    </xf>
    <xf numFmtId="0" fontId="33" fillId="0" borderId="0" xfId="0" applyFont="1" applyAlignment="1" applyProtection="1">
      <alignment wrapText="1"/>
    </xf>
    <xf numFmtId="0" fontId="33" fillId="0" borderId="0" xfId="0" applyFont="1" applyAlignment="1" applyProtection="1">
      <alignment horizontal="right" vertical="center" wrapText="1"/>
    </xf>
    <xf numFmtId="0" fontId="34" fillId="0" borderId="6" xfId="0" applyFont="1" applyBorder="1" applyAlignment="1" applyProtection="1">
      <alignment vertical="center" wrapText="1"/>
    </xf>
    <xf numFmtId="0" fontId="33" fillId="0" borderId="15" xfId="0" applyFont="1" applyBorder="1" applyAlignment="1" applyProtection="1">
      <alignment wrapText="1"/>
    </xf>
    <xf numFmtId="0" fontId="33" fillId="0" borderId="15" xfId="0" applyFont="1" applyBorder="1" applyAlignment="1" applyProtection="1">
      <alignment vertical="center" wrapText="1"/>
    </xf>
    <xf numFmtId="3" fontId="42" fillId="0" borderId="20" xfId="1" applyNumberFormat="1" applyFont="1" applyFill="1" applyBorder="1" applyAlignment="1" applyProtection="1">
      <alignment horizontal="right" vertical="center"/>
    </xf>
    <xf numFmtId="0" fontId="34" fillId="0" borderId="3" xfId="0" applyFont="1" applyBorder="1" applyAlignment="1" applyProtection="1">
      <alignment vertical="center" wrapText="1"/>
    </xf>
    <xf numFmtId="167" fontId="31" fillId="0" borderId="0" xfId="0" applyNumberFormat="1" applyFont="1" applyAlignment="1" applyProtection="1">
      <alignment horizontal="right"/>
    </xf>
    <xf numFmtId="0" fontId="33" fillId="0" borderId="6" xfId="0" applyFont="1" applyBorder="1" applyAlignment="1" applyProtection="1">
      <alignment vertical="top" wrapText="1"/>
    </xf>
    <xf numFmtId="0" fontId="59" fillId="0" borderId="0" xfId="0" applyFont="1" applyBorder="1" applyAlignment="1" applyProtection="1">
      <alignment horizontal="left" vertical="center" wrapText="1"/>
    </xf>
    <xf numFmtId="0" fontId="59" fillId="0" borderId="6" xfId="0" applyFont="1" applyBorder="1" applyAlignment="1" applyProtection="1">
      <alignment horizontal="left" vertical="center" wrapText="1"/>
    </xf>
    <xf numFmtId="0" fontId="97" fillId="0" borderId="0" xfId="0" applyFont="1" applyProtection="1"/>
    <xf numFmtId="0" fontId="97" fillId="0" borderId="0" xfId="0" applyFont="1" applyAlignment="1" applyProtection="1">
      <alignment vertical="center"/>
    </xf>
    <xf numFmtId="0" fontId="97" fillId="0" borderId="0" xfId="0" applyFont="1" applyAlignment="1" applyProtection="1">
      <alignment horizontal="right" vertical="center"/>
    </xf>
    <xf numFmtId="0" fontId="31" fillId="0" borderId="0" xfId="0" applyFont="1" applyAlignment="1" applyProtection="1">
      <alignment vertical="center"/>
    </xf>
    <xf numFmtId="0" fontId="31" fillId="0" borderId="0" xfId="0" applyFont="1" applyProtection="1"/>
    <xf numFmtId="0" fontId="33" fillId="0" borderId="0" xfId="0" applyFont="1" applyAlignment="1" applyProtection="1">
      <alignment vertical="center"/>
    </xf>
    <xf numFmtId="0" fontId="33" fillId="0" borderId="0" xfId="0" applyFont="1" applyAlignment="1" applyProtection="1">
      <alignment horizontal="right" vertical="center"/>
    </xf>
    <xf numFmtId="0" fontId="31" fillId="0" borderId="0" xfId="0" applyFont="1" applyAlignment="1" applyProtection="1">
      <alignment horizontal="left" vertical="center" wrapText="1"/>
    </xf>
    <xf numFmtId="0" fontId="32" fillId="2" borderId="8" xfId="0" applyFont="1" applyFill="1" applyBorder="1" applyAlignment="1" applyProtection="1">
      <alignment vertical="center" wrapText="1"/>
    </xf>
    <xf numFmtId="0" fontId="32" fillId="0" borderId="0" xfId="0" applyFont="1" applyAlignment="1" applyProtection="1">
      <alignment horizontal="center" vertical="center"/>
    </xf>
    <xf numFmtId="0" fontId="33" fillId="0" borderId="28" xfId="0" applyFont="1" applyBorder="1" applyAlignment="1" applyProtection="1">
      <alignment vertical="center" wrapText="1"/>
    </xf>
    <xf numFmtId="3" fontId="56" fillId="3" borderId="28" xfId="1" applyNumberFormat="1" applyFont="1" applyFill="1" applyBorder="1" applyAlignment="1" applyProtection="1">
      <alignment horizontal="right" vertical="center"/>
    </xf>
    <xf numFmtId="0" fontId="33" fillId="0" borderId="3" xfId="0" applyFont="1" applyBorder="1" applyAlignment="1" applyProtection="1">
      <alignment horizontal="left" vertical="center" wrapText="1" indent="2"/>
    </xf>
    <xf numFmtId="0" fontId="33" fillId="0" borderId="7" xfId="0" applyFont="1" applyBorder="1" applyAlignment="1" applyProtection="1">
      <alignment horizontal="right" vertical="center" wrapText="1"/>
    </xf>
    <xf numFmtId="165" fontId="11" fillId="0" borderId="3" xfId="1" applyNumberFormat="1" applyFont="1" applyFill="1" applyBorder="1" applyAlignment="1" applyProtection="1">
      <alignment horizontal="right" vertical="center" wrapText="1"/>
    </xf>
    <xf numFmtId="165" fontId="11" fillId="0" borderId="3" xfId="1" applyNumberFormat="1" applyFont="1" applyBorder="1" applyAlignment="1" applyProtection="1">
      <alignment horizontal="right" vertical="center" wrapText="1"/>
    </xf>
    <xf numFmtId="0" fontId="31" fillId="0" borderId="0" xfId="0" applyFont="1" applyBorder="1" applyProtection="1"/>
    <xf numFmtId="0" fontId="59" fillId="0" borderId="0" xfId="0" applyFont="1" applyAlignment="1" applyProtection="1">
      <alignment horizontal="left" vertical="center" wrapText="1" indent="3"/>
    </xf>
    <xf numFmtId="0" fontId="11" fillId="0" borderId="7" xfId="0" applyFont="1" applyBorder="1" applyAlignment="1" applyProtection="1">
      <alignment horizontal="right" vertical="center" wrapText="1"/>
    </xf>
    <xf numFmtId="0" fontId="50" fillId="0" borderId="0" xfId="0" applyFont="1" applyAlignment="1" applyProtection="1">
      <alignment horizontal="left" vertical="center" wrapText="1" indent="3"/>
    </xf>
    <xf numFmtId="0" fontId="11" fillId="0" borderId="0" xfId="0" applyFont="1" applyAlignment="1" applyProtection="1">
      <alignment horizontal="right" vertical="center" wrapText="1"/>
    </xf>
    <xf numFmtId="0" fontId="59" fillId="0" borderId="6" xfId="0" applyFont="1" applyBorder="1" applyAlignment="1" applyProtection="1">
      <alignment horizontal="left" vertical="center" wrapText="1" indent="3"/>
    </xf>
    <xf numFmtId="0" fontId="11" fillId="0" borderId="6" xfId="0" applyFont="1" applyBorder="1" applyAlignment="1" applyProtection="1">
      <alignment horizontal="right" vertical="center" wrapText="1"/>
    </xf>
    <xf numFmtId="0" fontId="47" fillId="2" borderId="13" xfId="0" applyFont="1" applyFill="1" applyBorder="1" applyAlignment="1" applyProtection="1">
      <alignment horizontal="right" vertical="center" wrapText="1"/>
    </xf>
    <xf numFmtId="0" fontId="33" fillId="0" borderId="20" xfId="0" applyFont="1" applyBorder="1" applyAlignment="1" applyProtection="1">
      <alignment vertical="center" wrapText="1"/>
    </xf>
    <xf numFmtId="3" fontId="56" fillId="3" borderId="20" xfId="1" applyNumberFormat="1" applyFont="1" applyFill="1" applyBorder="1" applyAlignment="1" applyProtection="1">
      <alignment horizontal="right" vertical="center"/>
    </xf>
    <xf numFmtId="0" fontId="33" fillId="0" borderId="3" xfId="0" applyFont="1" applyBorder="1" applyAlignment="1" applyProtection="1">
      <alignment horizontal="left" vertical="center" indent="2"/>
    </xf>
    <xf numFmtId="0" fontId="33" fillId="0" borderId="3" xfId="0" applyFont="1" applyBorder="1" applyAlignment="1" applyProtection="1">
      <alignment horizontal="right" vertical="center"/>
    </xf>
    <xf numFmtId="167" fontId="11" fillId="0" borderId="3" xfId="0" applyNumberFormat="1" applyFont="1" applyBorder="1" applyAlignment="1" applyProtection="1">
      <alignment horizontal="right" vertical="center"/>
    </xf>
    <xf numFmtId="0" fontId="33" fillId="0" borderId="3" xfId="0" applyFont="1" applyBorder="1" applyAlignment="1" applyProtection="1">
      <alignment horizontal="left" vertical="center" wrapText="1" indent="3"/>
    </xf>
    <xf numFmtId="0" fontId="33" fillId="0" borderId="3" xfId="0" applyFont="1" applyBorder="1" applyAlignment="1" applyProtection="1">
      <alignment horizontal="left" vertical="center" wrapText="1" indent="4"/>
    </xf>
    <xf numFmtId="0" fontId="33" fillId="0" borderId="3" xfId="0" applyFont="1" applyBorder="1" applyAlignment="1" applyProtection="1">
      <alignment horizontal="right" vertical="center" wrapText="1"/>
    </xf>
    <xf numFmtId="0" fontId="59" fillId="0" borderId="0" xfId="0" applyFont="1" applyAlignment="1" applyProtection="1">
      <alignment horizontal="left" vertical="center" wrapText="1" indent="5"/>
    </xf>
    <xf numFmtId="0" fontId="50" fillId="0" borderId="0" xfId="0" applyFont="1" applyAlignment="1" applyProtection="1">
      <alignment horizontal="left" vertical="center" wrapText="1" indent="5"/>
    </xf>
    <xf numFmtId="165" fontId="42" fillId="0" borderId="3" xfId="1" applyNumberFormat="1" applyFont="1" applyBorder="1" applyAlignment="1" applyProtection="1">
      <alignment horizontal="right" vertical="center" wrapText="1"/>
    </xf>
    <xf numFmtId="165" fontId="42" fillId="0" borderId="3" xfId="1" applyNumberFormat="1" applyFont="1" applyFill="1" applyBorder="1" applyAlignment="1" applyProtection="1">
      <alignment horizontal="right" vertical="center" wrapText="1"/>
    </xf>
    <xf numFmtId="0" fontId="59" fillId="0" borderId="6" xfId="0" applyFont="1" applyBorder="1" applyAlignment="1" applyProtection="1">
      <alignment horizontal="left" vertical="center" wrapText="1" indent="5"/>
    </xf>
    <xf numFmtId="0" fontId="74" fillId="0" borderId="0" xfId="0" applyFont="1" applyAlignment="1" applyProtection="1">
      <alignment vertical="center"/>
    </xf>
    <xf numFmtId="0" fontId="47" fillId="2" borderId="8" xfId="0" applyFont="1" applyFill="1" applyBorder="1" applyAlignment="1" applyProtection="1">
      <alignment horizontal="right" vertical="center" wrapText="1"/>
    </xf>
    <xf numFmtId="0" fontId="33" fillId="0" borderId="14" xfId="0" applyFont="1" applyBorder="1" applyAlignment="1" applyProtection="1">
      <alignment vertical="center" wrapText="1"/>
    </xf>
    <xf numFmtId="0" fontId="33" fillId="0" borderId="6" xfId="0" applyFont="1" applyBorder="1" applyAlignment="1" applyProtection="1">
      <alignment horizontal="right" vertical="center"/>
    </xf>
    <xf numFmtId="0" fontId="33" fillId="0" borderId="6" xfId="0" applyFont="1" applyBorder="1" applyAlignment="1" applyProtection="1">
      <alignment horizontal="left" vertical="center" wrapText="1" indent="3"/>
    </xf>
    <xf numFmtId="0" fontId="33" fillId="0" borderId="0" xfId="0" applyFont="1" applyAlignment="1" applyProtection="1">
      <alignment vertical="center" wrapText="1"/>
    </xf>
    <xf numFmtId="165" fontId="17" fillId="0" borderId="0" xfId="1" applyNumberFormat="1" applyFont="1" applyFill="1" applyBorder="1" applyAlignment="1" applyProtection="1">
      <alignment horizontal="right" vertical="center" wrapText="1"/>
    </xf>
    <xf numFmtId="0" fontId="31" fillId="0" borderId="0" xfId="0" applyFont="1" applyAlignment="1" applyProtection="1">
      <alignment horizontal="right" vertical="center" wrapText="1"/>
    </xf>
    <xf numFmtId="0" fontId="34" fillId="0" borderId="7" xfId="0" applyFont="1" applyBorder="1" applyAlignment="1" applyProtection="1">
      <alignment horizontal="left" vertical="center" wrapText="1" indent="2"/>
    </xf>
    <xf numFmtId="165" fontId="11" fillId="0" borderId="7" xfId="0" applyNumberFormat="1" applyFont="1" applyBorder="1" applyAlignment="1" applyProtection="1">
      <alignment horizontal="right" vertical="center"/>
    </xf>
    <xf numFmtId="0" fontId="50" fillId="0" borderId="7" xfId="0" applyFont="1" applyBorder="1" applyAlignment="1" applyProtection="1">
      <alignment horizontal="left" vertical="center" wrapText="1" indent="3"/>
    </xf>
    <xf numFmtId="0" fontId="50" fillId="0" borderId="6" xfId="0" applyFont="1" applyBorder="1" applyAlignment="1" applyProtection="1">
      <alignment horizontal="left" vertical="center" wrapText="1" indent="3"/>
    </xf>
    <xf numFmtId="0" fontId="34" fillId="0" borderId="0" xfId="0" applyFont="1" applyAlignment="1" applyProtection="1">
      <alignment horizontal="left" vertical="center" wrapText="1" indent="2"/>
    </xf>
    <xf numFmtId="165" fontId="11" fillId="0" borderId="0" xfId="1" applyNumberFormat="1" applyFont="1" applyBorder="1" applyAlignment="1" applyProtection="1">
      <alignment horizontal="right" vertical="center" wrapText="1"/>
    </xf>
    <xf numFmtId="165" fontId="11" fillId="0" borderId="0" xfId="1" applyNumberFormat="1" applyFont="1" applyFill="1" applyBorder="1" applyAlignment="1" applyProtection="1">
      <alignment horizontal="right" vertical="center" wrapText="1"/>
    </xf>
    <xf numFmtId="0" fontId="46" fillId="0" borderId="6" xfId="0" applyFont="1" applyBorder="1" applyAlignment="1" applyProtection="1">
      <alignment horizontal="left" vertical="center" wrapText="1"/>
    </xf>
    <xf numFmtId="0" fontId="38" fillId="0" borderId="6" xfId="0" applyFont="1" applyBorder="1" applyAlignment="1" applyProtection="1">
      <alignment horizontal="right" vertical="center" wrapText="1"/>
    </xf>
    <xf numFmtId="165" fontId="11" fillId="0" borderId="6" xfId="1" applyNumberFormat="1" applyFont="1" applyBorder="1" applyAlignment="1" applyProtection="1">
      <alignment horizontal="right" vertical="center" wrapText="1"/>
    </xf>
    <xf numFmtId="165" fontId="11" fillId="0" borderId="6" xfId="1" applyNumberFormat="1" applyFont="1" applyFill="1" applyBorder="1" applyAlignment="1" applyProtection="1">
      <alignment horizontal="right" vertical="center" wrapText="1"/>
    </xf>
    <xf numFmtId="0" fontId="33" fillId="0" borderId="3" xfId="0" applyFont="1" applyBorder="1" applyAlignment="1" applyProtection="1">
      <alignment vertical="center" wrapText="1"/>
    </xf>
    <xf numFmtId="0" fontId="38" fillId="0" borderId="0" xfId="0" applyFont="1" applyAlignment="1" applyProtection="1">
      <alignment horizontal="left" vertical="center" wrapText="1"/>
    </xf>
    <xf numFmtId="0" fontId="38" fillId="0" borderId="0" xfId="0" applyFont="1" applyAlignment="1" applyProtection="1">
      <alignment horizontal="right" vertical="center" wrapText="1"/>
    </xf>
    <xf numFmtId="165" fontId="48" fillId="0" borderId="0" xfId="1" applyNumberFormat="1" applyFont="1" applyBorder="1" applyAlignment="1" applyProtection="1">
      <alignment horizontal="right" vertical="center" wrapText="1"/>
    </xf>
    <xf numFmtId="0" fontId="32" fillId="2" borderId="8" xfId="0" applyFont="1" applyFill="1" applyBorder="1" applyAlignment="1" applyProtection="1">
      <alignment horizontal="left" vertical="center" wrapText="1"/>
    </xf>
    <xf numFmtId="0" fontId="32" fillId="2" borderId="16" xfId="0" applyFont="1" applyFill="1" applyBorder="1" applyAlignment="1" applyProtection="1">
      <alignment horizontal="right" vertical="center" wrapText="1"/>
    </xf>
    <xf numFmtId="167" fontId="33" fillId="0" borderId="7" xfId="0" applyNumberFormat="1" applyFont="1" applyBorder="1" applyAlignment="1" applyProtection="1">
      <alignment vertical="center"/>
    </xf>
    <xf numFmtId="167" fontId="33" fillId="0" borderId="3" xfId="0" applyNumberFormat="1" applyFont="1" applyBorder="1" applyAlignment="1" applyProtection="1">
      <alignment horizontal="right" vertical="center"/>
    </xf>
    <xf numFmtId="167" fontId="11" fillId="0" borderId="7" xfId="0" applyNumberFormat="1" applyFont="1" applyBorder="1" applyAlignment="1" applyProtection="1">
      <alignment horizontal="right" vertical="center"/>
    </xf>
    <xf numFmtId="0" fontId="59" fillId="0" borderId="7" xfId="0" applyFont="1" applyBorder="1" applyAlignment="1" applyProtection="1">
      <alignment horizontal="left" vertical="center" wrapText="1" indent="2"/>
    </xf>
    <xf numFmtId="0" fontId="57" fillId="0" borderId="0" xfId="0" applyFont="1" applyAlignment="1" applyProtection="1">
      <alignment horizontal="left" vertical="center" wrapText="1" indent="2"/>
    </xf>
    <xf numFmtId="0" fontId="49" fillId="0" borderId="0" xfId="0" applyFont="1" applyProtection="1"/>
    <xf numFmtId="0" fontId="11" fillId="0" borderId="6" xfId="0" applyFont="1" applyBorder="1" applyAlignment="1" applyProtection="1">
      <alignment horizontal="left" vertical="center" wrapText="1" indent="2"/>
    </xf>
    <xf numFmtId="0" fontId="33" fillId="0" borderId="7" xfId="0" applyFont="1" applyBorder="1" applyAlignment="1" applyProtection="1">
      <alignment vertical="center" wrapText="1"/>
    </xf>
    <xf numFmtId="0" fontId="50" fillId="0" borderId="7" xfId="0" applyFont="1" applyBorder="1" applyAlignment="1" applyProtection="1">
      <alignment horizontal="left" vertical="center" wrapText="1" indent="2"/>
    </xf>
    <xf numFmtId="0" fontId="50" fillId="0" borderId="6" xfId="0" applyFont="1" applyBorder="1" applyAlignment="1" applyProtection="1">
      <alignment horizontal="left" vertical="center" wrapText="1" indent="2"/>
    </xf>
    <xf numFmtId="0" fontId="37" fillId="0" borderId="6" xfId="0" applyFont="1" applyBorder="1" applyAlignment="1" applyProtection="1">
      <alignment horizontal="left" vertical="center" wrapText="1"/>
    </xf>
    <xf numFmtId="3" fontId="34" fillId="0" borderId="6" xfId="1" applyNumberFormat="1" applyFont="1" applyFill="1" applyBorder="1" applyAlignment="1" applyProtection="1">
      <alignment horizontal="right" vertical="center"/>
    </xf>
    <xf numFmtId="3" fontId="34" fillId="0" borderId="3" xfId="1" applyNumberFormat="1" applyFont="1" applyFill="1" applyBorder="1" applyAlignment="1" applyProtection="1">
      <alignment horizontal="right" vertical="center"/>
    </xf>
    <xf numFmtId="3" fontId="34" fillId="3" borderId="3" xfId="1" applyNumberFormat="1" applyFont="1" applyFill="1" applyBorder="1" applyAlignment="1" applyProtection="1">
      <alignment horizontal="right" vertical="center"/>
    </xf>
    <xf numFmtId="0" fontId="50" fillId="0" borderId="0" xfId="0" applyFont="1" applyAlignment="1" applyProtection="1">
      <alignment horizontal="left" vertical="center" wrapText="1" indent="2"/>
    </xf>
    <xf numFmtId="0" fontId="46" fillId="0" borderId="0" xfId="0" applyFont="1" applyAlignment="1" applyProtection="1">
      <alignment horizontal="left" vertical="center" wrapText="1"/>
    </xf>
    <xf numFmtId="165" fontId="42" fillId="0" borderId="0" xfId="1" applyNumberFormat="1" applyFont="1" applyBorder="1" applyAlignment="1" applyProtection="1">
      <alignment horizontal="right" vertical="center" wrapText="1"/>
    </xf>
    <xf numFmtId="165" fontId="42" fillId="0" borderId="0" xfId="1" applyNumberFormat="1" applyFont="1" applyFill="1" applyBorder="1" applyAlignment="1" applyProtection="1">
      <alignment horizontal="right" vertical="center" wrapText="1"/>
    </xf>
    <xf numFmtId="0" fontId="37" fillId="0" borderId="28" xfId="0" applyFont="1" applyBorder="1" applyAlignment="1" applyProtection="1">
      <alignment horizontal="left" vertical="center" wrapText="1"/>
    </xf>
    <xf numFmtId="0" fontId="37" fillId="0" borderId="28" xfId="0" applyFont="1" applyBorder="1" applyAlignment="1" applyProtection="1">
      <alignment horizontal="right" vertical="center" wrapText="1"/>
    </xf>
    <xf numFmtId="3" fontId="34" fillId="0" borderId="28" xfId="1" applyNumberFormat="1" applyFont="1" applyFill="1" applyBorder="1" applyAlignment="1" applyProtection="1">
      <alignment horizontal="right" vertical="center"/>
    </xf>
    <xf numFmtId="3" fontId="34" fillId="3" borderId="28" xfId="1" applyNumberFormat="1" applyFont="1" applyFill="1" applyBorder="1" applyAlignment="1" applyProtection="1">
      <alignment horizontal="right" vertical="center"/>
    </xf>
    <xf numFmtId="0" fontId="58" fillId="0" borderId="6" xfId="0" applyFont="1" applyBorder="1" applyAlignment="1" applyProtection="1">
      <alignment horizontal="left" vertical="center" wrapText="1"/>
    </xf>
    <xf numFmtId="0" fontId="58" fillId="0" borderId="6" xfId="0" applyFont="1" applyBorder="1" applyAlignment="1" applyProtection="1">
      <alignment horizontal="right" vertical="center" wrapText="1"/>
    </xf>
    <xf numFmtId="0" fontId="93" fillId="0" borderId="0" xfId="0" applyFont="1" applyAlignment="1" applyProtection="1">
      <alignment horizontal="right"/>
    </xf>
    <xf numFmtId="0" fontId="86" fillId="0" borderId="0" xfId="14" applyFont="1" applyProtection="1"/>
    <xf numFmtId="0" fontId="18" fillId="0" borderId="0" xfId="0" applyFont="1" applyProtection="1"/>
    <xf numFmtId="0" fontId="0" fillId="0" borderId="0" xfId="0" applyAlignment="1" applyProtection="1">
      <alignment horizontal="right"/>
    </xf>
    <xf numFmtId="0" fontId="31" fillId="0" borderId="0" xfId="0" applyFont="1" applyBorder="1" applyAlignment="1" applyProtection="1">
      <alignment vertical="center" wrapText="1"/>
    </xf>
    <xf numFmtId="0" fontId="31" fillId="0" borderId="18" xfId="0" applyFont="1" applyBorder="1" applyAlignment="1" applyProtection="1">
      <alignment horizontal="left" vertical="center" wrapText="1"/>
    </xf>
    <xf numFmtId="0" fontId="32" fillId="2" borderId="19" xfId="0" applyFont="1" applyFill="1" applyBorder="1" applyAlignment="1" applyProtection="1">
      <alignment horizontal="left" vertical="center"/>
    </xf>
    <xf numFmtId="0" fontId="32" fillId="2" borderId="19" xfId="0" applyFont="1" applyFill="1" applyBorder="1" applyAlignment="1" applyProtection="1">
      <alignment horizontal="right" vertical="center"/>
    </xf>
    <xf numFmtId="0" fontId="32" fillId="2" borderId="8" xfId="0" applyFont="1" applyFill="1" applyBorder="1" applyAlignment="1" applyProtection="1">
      <alignment horizontal="right" vertical="center"/>
    </xf>
    <xf numFmtId="0" fontId="33" fillId="4" borderId="6" xfId="0" applyFont="1" applyFill="1" applyBorder="1" applyAlignment="1" applyProtection="1">
      <alignment vertical="center" wrapText="1"/>
    </xf>
    <xf numFmtId="0" fontId="33" fillId="4" borderId="6" xfId="0" applyFont="1" applyFill="1" applyBorder="1" applyAlignment="1" applyProtection="1">
      <alignment horizontal="right" wrapText="1"/>
    </xf>
    <xf numFmtId="3" fontId="17" fillId="4" borderId="6" xfId="0" applyNumberFormat="1" applyFont="1" applyFill="1" applyBorder="1" applyAlignment="1" applyProtection="1">
      <alignment horizontal="right" vertical="center"/>
    </xf>
    <xf numFmtId="3" fontId="17" fillId="3" borderId="6" xfId="0" applyNumberFormat="1" applyFont="1" applyFill="1" applyBorder="1" applyAlignment="1" applyProtection="1">
      <alignment horizontal="right" vertical="center"/>
    </xf>
    <xf numFmtId="0" fontId="31" fillId="0" borderId="0" xfId="0" applyFont="1" applyBorder="1" applyAlignment="1" applyProtection="1">
      <alignment horizontal="left" wrapText="1" indent="2"/>
    </xf>
    <xf numFmtId="0" fontId="31" fillId="0" borderId="0" xfId="0" applyFont="1" applyBorder="1" applyAlignment="1" applyProtection="1">
      <alignment horizontal="right" wrapText="1"/>
    </xf>
    <xf numFmtId="3" fontId="11" fillId="0" borderId="0" xfId="1" applyNumberFormat="1" applyFont="1" applyFill="1" applyBorder="1" applyAlignment="1" applyProtection="1">
      <alignment horizontal="right"/>
    </xf>
    <xf numFmtId="3" fontId="11" fillId="3" borderId="0" xfId="1" applyNumberFormat="1" applyFont="1" applyFill="1" applyBorder="1" applyAlignment="1" applyProtection="1">
      <alignment horizontal="right"/>
    </xf>
    <xf numFmtId="2" fontId="31" fillId="0" borderId="0" xfId="0" applyNumberFormat="1" applyFont="1" applyProtection="1"/>
    <xf numFmtId="2" fontId="0" fillId="0" borderId="0" xfId="0" applyNumberFormat="1" applyProtection="1"/>
    <xf numFmtId="3" fontId="11" fillId="0" borderId="0" xfId="0" applyNumberFormat="1" applyFont="1" applyBorder="1" applyAlignment="1" applyProtection="1">
      <alignment horizontal="right" vertical="center"/>
    </xf>
    <xf numFmtId="3" fontId="11" fillId="3" borderId="0" xfId="0" applyNumberFormat="1" applyFont="1" applyFill="1" applyBorder="1" applyAlignment="1" applyProtection="1">
      <alignment horizontal="right" vertical="center"/>
    </xf>
    <xf numFmtId="0" fontId="31" fillId="0" borderId="0" xfId="0" applyFont="1" applyBorder="1" applyAlignment="1" applyProtection="1">
      <alignment horizontal="left" vertical="center" wrapText="1" indent="3"/>
    </xf>
    <xf numFmtId="0" fontId="31" fillId="0" borderId="6" xfId="0" applyFont="1" applyBorder="1" applyAlignment="1" applyProtection="1">
      <alignment horizontal="left" vertical="center" wrapText="1" indent="3"/>
    </xf>
    <xf numFmtId="3" fontId="11" fillId="0" borderId="6" xfId="1" applyNumberFormat="1" applyFont="1" applyFill="1" applyBorder="1" applyAlignment="1" applyProtection="1">
      <alignment horizontal="right"/>
    </xf>
    <xf numFmtId="3" fontId="11" fillId="3" borderId="6" xfId="1" applyNumberFormat="1" applyFont="1" applyFill="1" applyBorder="1" applyAlignment="1" applyProtection="1">
      <alignment horizontal="right"/>
    </xf>
    <xf numFmtId="165" fontId="31" fillId="0" borderId="0" xfId="1" applyNumberFormat="1" applyFont="1" applyAlignment="1" applyProtection="1">
      <alignment horizontal="right"/>
    </xf>
    <xf numFmtId="165" fontId="31" fillId="0" borderId="0" xfId="1" applyNumberFormat="1" applyFont="1" applyProtection="1"/>
    <xf numFmtId="0" fontId="31" fillId="0" borderId="0" xfId="0" applyFont="1" applyAlignment="1" applyProtection="1">
      <alignment vertical="top" wrapText="1"/>
    </xf>
    <xf numFmtId="0" fontId="18" fillId="0" borderId="0" xfId="0" applyFont="1" applyAlignment="1" applyProtection="1">
      <alignment horizontal="right"/>
    </xf>
    <xf numFmtId="0" fontId="1" fillId="0" borderId="0" xfId="0" applyFont="1" applyAlignment="1" applyProtection="1">
      <alignment horizontal="right"/>
    </xf>
    <xf numFmtId="0" fontId="32" fillId="2" borderId="16" xfId="0" applyFont="1" applyFill="1" applyBorder="1" applyAlignment="1" applyProtection="1">
      <alignment horizontal="right" vertical="center"/>
    </xf>
    <xf numFmtId="0" fontId="33" fillId="0" borderId="6" xfId="0" applyFont="1" applyFill="1" applyBorder="1" applyAlignment="1" applyProtection="1">
      <alignment vertical="top" wrapText="1"/>
    </xf>
    <xf numFmtId="0" fontId="33" fillId="0" borderId="6" xfId="0" applyFont="1" applyFill="1" applyBorder="1" applyAlignment="1" applyProtection="1">
      <alignment horizontal="right" vertical="top" wrapText="1"/>
    </xf>
    <xf numFmtId="3" fontId="17" fillId="0" borderId="3" xfId="0" applyNumberFormat="1" applyFont="1" applyBorder="1" applyAlignment="1" applyProtection="1">
      <alignment horizontal="right" vertical="center"/>
    </xf>
    <xf numFmtId="3" fontId="17" fillId="3" borderId="3" xfId="0" applyNumberFormat="1" applyFont="1" applyFill="1" applyBorder="1" applyAlignment="1" applyProtection="1">
      <alignment horizontal="right" vertical="center"/>
    </xf>
    <xf numFmtId="0" fontId="31" fillId="0" borderId="0" xfId="0" applyFont="1" applyFill="1" applyBorder="1" applyAlignment="1" applyProtection="1">
      <alignment horizontal="left" indent="2"/>
    </xf>
    <xf numFmtId="0" fontId="31" fillId="0" borderId="0" xfId="0" applyFont="1" applyFill="1" applyBorder="1" applyAlignment="1" applyProtection="1">
      <alignment horizontal="right"/>
    </xf>
    <xf numFmtId="3" fontId="11" fillId="0" borderId="0" xfId="0" applyNumberFormat="1" applyFont="1" applyAlignment="1" applyProtection="1">
      <alignment horizontal="right" vertical="center"/>
    </xf>
    <xf numFmtId="3" fontId="11" fillId="3" borderId="0" xfId="0" applyNumberFormat="1" applyFont="1" applyFill="1" applyAlignment="1" applyProtection="1">
      <alignment horizontal="right" vertical="center"/>
    </xf>
    <xf numFmtId="0" fontId="31" fillId="0" borderId="0" xfId="0" applyFont="1" applyFill="1" applyBorder="1" applyAlignment="1" applyProtection="1">
      <alignment horizontal="left" indent="3"/>
    </xf>
    <xf numFmtId="0" fontId="31" fillId="0" borderId="0" xfId="0" applyFont="1" applyFill="1" applyBorder="1" applyAlignment="1" applyProtection="1">
      <alignment horizontal="left" vertical="center" wrapText="1" indent="3"/>
    </xf>
    <xf numFmtId="0" fontId="31" fillId="0" borderId="0" xfId="0" applyFont="1" applyFill="1" applyBorder="1" applyAlignment="1" applyProtection="1">
      <alignment horizontal="left" vertical="center" wrapText="1" indent="2"/>
    </xf>
    <xf numFmtId="0" fontId="40" fillId="0" borderId="0" xfId="0" applyFont="1" applyFill="1" applyBorder="1" applyProtection="1"/>
    <xf numFmtId="3" fontId="11" fillId="0" borderId="3" xfId="0" applyNumberFormat="1" applyFont="1" applyBorder="1" applyAlignment="1" applyProtection="1">
      <alignment horizontal="right" vertical="center"/>
    </xf>
    <xf numFmtId="3" fontId="11" fillId="3" borderId="3" xfId="0" applyNumberFormat="1" applyFont="1" applyFill="1" applyBorder="1" applyAlignment="1" applyProtection="1">
      <alignment horizontal="right" vertical="center"/>
    </xf>
    <xf numFmtId="0" fontId="33" fillId="0" borderId="3" xfId="0" applyFont="1" applyFill="1" applyBorder="1" applyAlignment="1" applyProtection="1">
      <alignment wrapText="1"/>
    </xf>
    <xf numFmtId="0" fontId="33" fillId="0" borderId="3" xfId="0" applyFont="1" applyFill="1" applyBorder="1" applyAlignment="1" applyProtection="1">
      <alignment horizontal="right" wrapText="1"/>
    </xf>
    <xf numFmtId="0" fontId="40" fillId="0" borderId="0" xfId="0" applyFont="1" applyFill="1" applyBorder="1" applyAlignment="1" applyProtection="1">
      <alignment horizontal="left" indent="3"/>
    </xf>
    <xf numFmtId="0" fontId="40" fillId="0" borderId="0" xfId="0" applyFont="1" applyFill="1" applyBorder="1" applyAlignment="1" applyProtection="1">
      <alignment horizontal="left" wrapText="1" indent="3"/>
    </xf>
    <xf numFmtId="0" fontId="31" fillId="0" borderId="0" xfId="0" applyFont="1" applyFill="1" applyBorder="1" applyAlignment="1" applyProtection="1">
      <alignment horizontal="right" wrapText="1"/>
    </xf>
    <xf numFmtId="0" fontId="31" fillId="0" borderId="0" xfId="0" applyFont="1" applyFill="1" applyBorder="1" applyAlignment="1" applyProtection="1">
      <alignment horizontal="left" wrapText="1" indent="2"/>
    </xf>
    <xf numFmtId="0" fontId="33" fillId="0" borderId="3" xfId="0" applyFont="1" applyFill="1" applyBorder="1" applyAlignment="1" applyProtection="1">
      <alignment horizontal="left" vertical="center" wrapText="1" indent="2"/>
    </xf>
    <xf numFmtId="166" fontId="33" fillId="0" borderId="3" xfId="0" applyNumberFormat="1" applyFont="1" applyFill="1" applyBorder="1" applyAlignment="1" applyProtection="1">
      <alignment horizontal="right" vertical="center" wrapText="1"/>
    </xf>
    <xf numFmtId="166" fontId="33" fillId="0" borderId="3" xfId="0" applyNumberFormat="1" applyFont="1" applyBorder="1" applyAlignment="1" applyProtection="1">
      <alignment horizontal="right" vertical="center" wrapText="1"/>
    </xf>
    <xf numFmtId="0" fontId="31" fillId="0" borderId="7" xfId="0" applyFont="1" applyFill="1" applyBorder="1" applyAlignment="1" applyProtection="1">
      <alignment horizontal="left" indent="3"/>
    </xf>
    <xf numFmtId="0" fontId="31" fillId="0" borderId="7" xfId="0" applyFont="1" applyFill="1" applyBorder="1" applyAlignment="1" applyProtection="1">
      <alignment horizontal="right"/>
    </xf>
    <xf numFmtId="3" fontId="11" fillId="0" borderId="7" xfId="0" applyNumberFormat="1" applyFont="1" applyBorder="1" applyAlignment="1" applyProtection="1">
      <alignment horizontal="right" vertical="center"/>
    </xf>
    <xf numFmtId="3" fontId="11" fillId="3" borderId="7" xfId="0" applyNumberFormat="1" applyFont="1" applyFill="1" applyBorder="1" applyAlignment="1" applyProtection="1">
      <alignment horizontal="right" vertical="center"/>
    </xf>
    <xf numFmtId="0" fontId="31" fillId="0" borderId="6" xfId="0" applyFont="1" applyFill="1" applyBorder="1" applyAlignment="1" applyProtection="1">
      <alignment horizontal="left" indent="3"/>
    </xf>
    <xf numFmtId="0" fontId="31" fillId="0" borderId="6" xfId="0" applyFont="1" applyFill="1" applyBorder="1" applyAlignment="1" applyProtection="1">
      <alignment horizontal="right"/>
    </xf>
    <xf numFmtId="3" fontId="11" fillId="0" borderId="6" xfId="0" applyNumberFormat="1" applyFont="1" applyBorder="1" applyAlignment="1" applyProtection="1">
      <alignment horizontal="right" vertical="center"/>
    </xf>
    <xf numFmtId="3" fontId="11" fillId="3" borderId="6" xfId="0" applyNumberFormat="1" applyFont="1" applyFill="1" applyBorder="1" applyAlignment="1" applyProtection="1">
      <alignment horizontal="right" vertical="center"/>
    </xf>
    <xf numFmtId="0" fontId="31" fillId="0" borderId="0" xfId="0" applyFont="1" applyFill="1" applyBorder="1" applyProtection="1"/>
    <xf numFmtId="165" fontId="31" fillId="0" borderId="0" xfId="1" applyNumberFormat="1" applyFont="1" applyFill="1" applyBorder="1" applyAlignment="1" applyProtection="1">
      <alignment horizontal="right" vertical="center" wrapText="1"/>
    </xf>
    <xf numFmtId="0" fontId="53" fillId="2" borderId="19" xfId="0" applyFont="1" applyFill="1" applyBorder="1" applyAlignment="1" applyProtection="1">
      <alignment horizontal="left" vertical="center"/>
    </xf>
    <xf numFmtId="0" fontId="53" fillId="2" borderId="8" xfId="0" applyFont="1" applyFill="1" applyBorder="1" applyAlignment="1" applyProtection="1">
      <alignment horizontal="right" vertical="center"/>
    </xf>
    <xf numFmtId="0" fontId="33" fillId="0" borderId="3" xfId="0" applyFont="1" applyFill="1" applyBorder="1" applyAlignment="1" applyProtection="1">
      <alignment horizontal="left" wrapText="1"/>
    </xf>
    <xf numFmtId="43" fontId="33" fillId="0" borderId="3" xfId="0" applyNumberFormat="1" applyFont="1" applyFill="1" applyBorder="1" applyAlignment="1" applyProtection="1">
      <alignment horizontal="right" vertical="center" wrapText="1"/>
    </xf>
    <xf numFmtId="43" fontId="33" fillId="0" borderId="3" xfId="0" applyNumberFormat="1" applyFont="1" applyBorder="1" applyAlignment="1" applyProtection="1">
      <alignment horizontal="right" vertical="center" wrapText="1"/>
    </xf>
    <xf numFmtId="0" fontId="31" fillId="0" borderId="7" xfId="0" applyFont="1" applyFill="1" applyBorder="1" applyAlignment="1" applyProtection="1">
      <alignment horizontal="left" vertical="center" wrapText="1" indent="2"/>
    </xf>
    <xf numFmtId="169" fontId="11" fillId="0" borderId="7" xfId="0" applyNumberFormat="1" applyFont="1" applyBorder="1" applyAlignment="1" applyProtection="1">
      <alignment horizontal="right" vertical="center"/>
    </xf>
    <xf numFmtId="169" fontId="11" fillId="3" borderId="7" xfId="0" applyNumberFormat="1" applyFont="1" applyFill="1" applyBorder="1" applyAlignment="1" applyProtection="1">
      <alignment horizontal="right" vertical="center"/>
    </xf>
    <xf numFmtId="169" fontId="11" fillId="0" borderId="0" xfId="0" applyNumberFormat="1" applyFont="1" applyBorder="1" applyAlignment="1" applyProtection="1">
      <alignment horizontal="right" vertical="center"/>
    </xf>
    <xf numFmtId="169" fontId="11" fillId="3" borderId="0" xfId="0" applyNumberFormat="1" applyFont="1" applyFill="1" applyBorder="1" applyAlignment="1" applyProtection="1">
      <alignment horizontal="right" vertical="center"/>
    </xf>
    <xf numFmtId="0" fontId="31" fillId="0" borderId="6" xfId="0" applyFont="1" applyFill="1" applyBorder="1" applyAlignment="1" applyProtection="1">
      <alignment horizontal="left" vertical="center" wrapText="1" indent="2"/>
    </xf>
    <xf numFmtId="169" fontId="11" fillId="0" borderId="6" xfId="0" applyNumberFormat="1" applyFont="1" applyBorder="1" applyAlignment="1" applyProtection="1">
      <alignment horizontal="right" vertical="center"/>
    </xf>
    <xf numFmtId="169" fontId="11" fillId="3" borderId="6" xfId="0" applyNumberFormat="1" applyFont="1" applyFill="1" applyBorder="1" applyAlignment="1" applyProtection="1">
      <alignment horizontal="right" vertical="center"/>
    </xf>
    <xf numFmtId="0" fontId="31" fillId="0" borderId="0" xfId="0" applyFont="1" applyFill="1" applyBorder="1" applyAlignment="1" applyProtection="1">
      <alignment vertical="center" wrapText="1"/>
    </xf>
    <xf numFmtId="0" fontId="34" fillId="0" borderId="3" xfId="0" applyFont="1" applyFill="1" applyBorder="1" applyAlignment="1" applyProtection="1">
      <alignment horizontal="left" vertical="center" wrapText="1"/>
    </xf>
    <xf numFmtId="0" fontId="34" fillId="0" borderId="3" xfId="0" applyFont="1" applyFill="1" applyBorder="1" applyAlignment="1" applyProtection="1">
      <alignment horizontal="right" vertical="center" wrapText="1"/>
    </xf>
    <xf numFmtId="0" fontId="35" fillId="0" borderId="0" xfId="0" applyFont="1" applyFill="1" applyBorder="1" applyAlignment="1" applyProtection="1">
      <alignment horizontal="left" vertical="center" wrapText="1" indent="2"/>
    </xf>
    <xf numFmtId="0" fontId="35" fillId="0" borderId="0" xfId="0" applyFont="1" applyFill="1" applyBorder="1" applyAlignment="1" applyProtection="1">
      <alignment horizontal="right" vertical="center" wrapText="1"/>
    </xf>
    <xf numFmtId="0" fontId="41" fillId="0" borderId="6" xfId="0" applyFont="1" applyBorder="1" applyAlignment="1" applyProtection="1">
      <alignment horizontal="left" vertical="center" wrapText="1" indent="2"/>
    </xf>
    <xf numFmtId="0" fontId="35" fillId="0" borderId="6" xfId="0" applyFont="1" applyBorder="1" applyAlignment="1" applyProtection="1">
      <alignment horizontal="right" vertical="center" wrapText="1"/>
    </xf>
    <xf numFmtId="0" fontId="95" fillId="0" borderId="0" xfId="0" applyFont="1" applyProtection="1"/>
    <xf numFmtId="49" fontId="94" fillId="0" borderId="0" xfId="0" applyNumberFormat="1" applyFont="1" applyProtection="1"/>
    <xf numFmtId="0" fontId="86" fillId="0" borderId="0" xfId="14" applyFont="1" applyAlignment="1" applyProtection="1">
      <alignment vertical="top" wrapText="1"/>
    </xf>
    <xf numFmtId="0" fontId="18" fillId="0" borderId="0" xfId="0" applyFont="1" applyAlignment="1" applyProtection="1">
      <alignment vertical="top" wrapText="1"/>
    </xf>
    <xf numFmtId="0" fontId="22" fillId="0" borderId="0" xfId="0" applyFont="1" applyProtection="1"/>
    <xf numFmtId="0" fontId="34" fillId="0" borderId="0" xfId="0" applyFont="1" applyFill="1" applyBorder="1" applyAlignment="1" applyProtection="1">
      <alignment vertical="center" wrapText="1"/>
    </xf>
    <xf numFmtId="0" fontId="34" fillId="0" borderId="0" xfId="0" applyFont="1" applyFill="1" applyBorder="1" applyAlignment="1" applyProtection="1">
      <alignment horizontal="right" vertical="center" wrapText="1"/>
    </xf>
    <xf numFmtId="3" fontId="54" fillId="0" borderId="0" xfId="0" applyNumberFormat="1" applyFont="1" applyAlignment="1" applyProtection="1">
      <alignment horizontal="right" vertical="center"/>
    </xf>
    <xf numFmtId="3" fontId="54" fillId="3" borderId="0" xfId="0" applyNumberFormat="1" applyFont="1" applyFill="1" applyAlignment="1" applyProtection="1">
      <alignment horizontal="right" vertical="center"/>
    </xf>
    <xf numFmtId="0" fontId="34" fillId="0" borderId="3" xfId="0" applyFont="1" applyFill="1" applyBorder="1" applyAlignment="1" applyProtection="1">
      <alignment horizontal="left" vertical="center" wrapText="1" indent="2"/>
    </xf>
    <xf numFmtId="165" fontId="36" fillId="0" borderId="3" xfId="1" applyNumberFormat="1" applyFont="1" applyFill="1" applyBorder="1" applyAlignment="1" applyProtection="1">
      <alignment horizontal="right" vertical="center" wrapText="1"/>
    </xf>
    <xf numFmtId="43" fontId="22" fillId="0" borderId="0" xfId="0" applyNumberFormat="1" applyFont="1" applyProtection="1"/>
    <xf numFmtId="0" fontId="34" fillId="0" borderId="3" xfId="0" applyFont="1" applyBorder="1" applyAlignment="1" applyProtection="1">
      <alignment horizontal="left" vertical="center" wrapText="1" indent="2"/>
    </xf>
    <xf numFmtId="165" fontId="31" fillId="0" borderId="3" xfId="0" applyNumberFormat="1" applyFont="1" applyBorder="1" applyAlignment="1" applyProtection="1">
      <alignment horizontal="right" vertical="center"/>
    </xf>
    <xf numFmtId="3" fontId="55" fillId="0" borderId="0" xfId="0" applyNumberFormat="1" applyFont="1" applyAlignment="1" applyProtection="1">
      <alignment horizontal="right" vertical="center"/>
    </xf>
    <xf numFmtId="3" fontId="55" fillId="3" borderId="0" xfId="0" applyNumberFormat="1" applyFont="1" applyFill="1" applyAlignment="1" applyProtection="1">
      <alignment horizontal="right" vertical="center"/>
    </xf>
    <xf numFmtId="165" fontId="35" fillId="0" borderId="3" xfId="1" applyNumberFormat="1" applyFont="1" applyFill="1" applyBorder="1" applyAlignment="1" applyProtection="1">
      <alignment horizontal="right" vertical="center" wrapText="1"/>
    </xf>
    <xf numFmtId="0" fontId="31" fillId="0" borderId="0" xfId="0" applyFont="1" applyBorder="1" applyAlignment="1" applyProtection="1">
      <alignment horizontal="left" vertical="center" indent="3"/>
    </xf>
    <xf numFmtId="3" fontId="55" fillId="0" borderId="7" xfId="0" applyNumberFormat="1" applyFont="1" applyBorder="1" applyAlignment="1" applyProtection="1">
      <alignment horizontal="right" vertical="center"/>
    </xf>
    <xf numFmtId="3" fontId="55" fillId="3" borderId="7" xfId="0" applyNumberFormat="1" applyFont="1" applyFill="1" applyBorder="1" applyAlignment="1" applyProtection="1">
      <alignment horizontal="right" vertical="center"/>
    </xf>
    <xf numFmtId="0" fontId="35" fillId="0" borderId="6" xfId="0" applyFont="1" applyBorder="1" applyAlignment="1" applyProtection="1">
      <alignment horizontal="left" vertical="center" wrapText="1" indent="3"/>
    </xf>
    <xf numFmtId="3" fontId="55" fillId="0" borderId="6" xfId="0" applyNumberFormat="1" applyFont="1" applyBorder="1" applyAlignment="1" applyProtection="1">
      <alignment horizontal="right" vertical="center"/>
    </xf>
    <xf numFmtId="3" fontId="55" fillId="3" borderId="6" xfId="0" applyNumberFormat="1" applyFont="1" applyFill="1" applyBorder="1" applyAlignment="1" applyProtection="1">
      <alignment horizontal="right" vertical="center"/>
    </xf>
    <xf numFmtId="43" fontId="4" fillId="0" borderId="0" xfId="0" applyNumberFormat="1" applyFont="1" applyAlignment="1" applyProtection="1">
      <alignment vertical="top"/>
    </xf>
    <xf numFmtId="43" fontId="4" fillId="0" borderId="0" xfId="0" applyNumberFormat="1" applyFont="1" applyAlignment="1" applyProtection="1">
      <alignment horizontal="right" vertical="top"/>
    </xf>
    <xf numFmtId="165" fontId="4" fillId="0" borderId="0" xfId="0" applyNumberFormat="1" applyFont="1" applyAlignment="1" applyProtection="1">
      <alignment horizontal="right"/>
    </xf>
    <xf numFmtId="0" fontId="34" fillId="0" borderId="6" xfId="0" applyFont="1" applyFill="1" applyBorder="1" applyAlignment="1" applyProtection="1">
      <alignment vertical="center" wrapText="1"/>
    </xf>
    <xf numFmtId="0" fontId="31" fillId="0" borderId="0" xfId="0" applyFont="1" applyFill="1" applyBorder="1" applyAlignment="1" applyProtection="1">
      <alignment horizontal="left" vertical="center" indent="3"/>
    </xf>
    <xf numFmtId="0" fontId="31" fillId="0" borderId="0" xfId="0" applyFont="1" applyFill="1" applyBorder="1" applyAlignment="1" applyProtection="1">
      <alignment horizontal="right" vertical="center"/>
    </xf>
    <xf numFmtId="0" fontId="31" fillId="0" borderId="7" xfId="0" applyFont="1" applyFill="1" applyBorder="1" applyAlignment="1" applyProtection="1">
      <alignment horizontal="left" vertical="center" indent="3"/>
    </xf>
    <xf numFmtId="0" fontId="31" fillId="0" borderId="7" xfId="0" applyFont="1" applyFill="1" applyBorder="1" applyAlignment="1" applyProtection="1">
      <alignment horizontal="right" vertical="center"/>
    </xf>
    <xf numFmtId="0" fontId="35" fillId="0" borderId="6" xfId="0" applyFont="1" applyFill="1" applyBorder="1" applyAlignment="1" applyProtection="1">
      <alignment horizontal="left" vertical="center" wrapText="1" indent="3"/>
    </xf>
    <xf numFmtId="0" fontId="35" fillId="0" borderId="6" xfId="0" applyFont="1" applyFill="1" applyBorder="1" applyAlignment="1" applyProtection="1">
      <alignment horizontal="right" vertical="center" wrapText="1"/>
    </xf>
    <xf numFmtId="0" fontId="3" fillId="0" borderId="0" xfId="0" applyFont="1" applyFill="1" applyBorder="1" applyAlignment="1" applyProtection="1">
      <alignment horizontal="left" vertical="top" indent="1"/>
    </xf>
    <xf numFmtId="0" fontId="3" fillId="0" borderId="0" xfId="0" applyFont="1" applyFill="1" applyBorder="1" applyAlignment="1" applyProtection="1">
      <alignment horizontal="right" vertical="top"/>
    </xf>
    <xf numFmtId="0" fontId="53" fillId="2" borderId="9" xfId="0" applyFont="1" applyFill="1" applyBorder="1" applyAlignment="1" applyProtection="1">
      <alignment horizontal="left" vertical="center"/>
    </xf>
    <xf numFmtId="0" fontId="53" fillId="2" borderId="16" xfId="0" applyFont="1" applyFill="1" applyBorder="1" applyAlignment="1" applyProtection="1">
      <alignment horizontal="right" vertical="center"/>
    </xf>
    <xf numFmtId="0" fontId="34" fillId="0" borderId="6" xfId="0" applyFont="1" applyFill="1" applyBorder="1" applyAlignment="1" applyProtection="1">
      <alignment horizontal="left" vertical="center" wrapText="1" indent="2"/>
    </xf>
    <xf numFmtId="0" fontId="34" fillId="0" borderId="6" xfId="0" applyFont="1" applyFill="1" applyBorder="1" applyAlignment="1" applyProtection="1">
      <alignment horizontal="right" vertical="center" wrapText="1"/>
    </xf>
    <xf numFmtId="165" fontId="36" fillId="0" borderId="6" xfId="1" applyNumberFormat="1" applyFont="1" applyFill="1" applyBorder="1" applyAlignment="1" applyProtection="1">
      <alignment horizontal="right" vertical="center" wrapText="1"/>
    </xf>
    <xf numFmtId="0" fontId="35" fillId="0" borderId="0" xfId="0" applyFont="1" applyFill="1" applyBorder="1" applyAlignment="1" applyProtection="1">
      <alignment horizontal="left" vertical="center" wrapText="1" indent="3"/>
    </xf>
    <xf numFmtId="3" fontId="55" fillId="0" borderId="0" xfId="0" applyNumberFormat="1" applyFont="1" applyBorder="1" applyAlignment="1" applyProtection="1">
      <alignment horizontal="right" vertical="center"/>
    </xf>
    <xf numFmtId="0" fontId="22" fillId="0" borderId="0" xfId="0" applyFont="1" applyBorder="1" applyProtection="1"/>
    <xf numFmtId="0" fontId="34" fillId="0" borderId="3" xfId="0" applyFont="1" applyFill="1" applyBorder="1" applyAlignment="1" applyProtection="1">
      <alignment vertical="center" wrapText="1"/>
    </xf>
    <xf numFmtId="3" fontId="54" fillId="0" borderId="3" xfId="0" applyNumberFormat="1" applyFont="1" applyBorder="1" applyAlignment="1" applyProtection="1">
      <alignment horizontal="right" vertical="center"/>
    </xf>
    <xf numFmtId="165" fontId="31" fillId="0" borderId="0" xfId="0" applyNumberFormat="1" applyFont="1" applyAlignment="1" applyProtection="1">
      <alignment horizontal="right"/>
    </xf>
    <xf numFmtId="0" fontId="32" fillId="2" borderId="16" xfId="0" applyFont="1" applyFill="1" applyBorder="1" applyAlignment="1" applyProtection="1">
      <alignment horizontal="left" vertical="center"/>
    </xf>
    <xf numFmtId="0" fontId="32" fillId="2" borderId="10" xfId="0" applyFont="1" applyFill="1" applyBorder="1" applyAlignment="1" applyProtection="1">
      <alignment horizontal="right" vertical="center"/>
    </xf>
    <xf numFmtId="0" fontId="22" fillId="0" borderId="0" xfId="0" applyFont="1" applyAlignment="1" applyProtection="1">
      <alignment vertical="center"/>
    </xf>
    <xf numFmtId="165" fontId="34" fillId="0" borderId="3" xfId="0" applyNumberFormat="1" applyFont="1" applyFill="1" applyBorder="1" applyAlignment="1" applyProtection="1">
      <alignment horizontal="right" vertical="center" wrapText="1"/>
    </xf>
    <xf numFmtId="0" fontId="31" fillId="0" borderId="7" xfId="0" applyFont="1" applyFill="1" applyBorder="1" applyAlignment="1" applyProtection="1">
      <alignment horizontal="left" vertical="center" wrapText="1" indent="3"/>
    </xf>
    <xf numFmtId="0" fontId="31" fillId="0" borderId="6" xfId="0" applyFont="1" applyFill="1" applyBorder="1" applyAlignment="1" applyProtection="1">
      <alignment horizontal="left" vertical="center" wrapText="1" indent="3"/>
    </xf>
    <xf numFmtId="165" fontId="34" fillId="0" borderId="6" xfId="0" applyNumberFormat="1" applyFont="1" applyFill="1" applyBorder="1" applyAlignment="1" applyProtection="1">
      <alignment horizontal="right" vertical="center" wrapText="1"/>
    </xf>
    <xf numFmtId="43" fontId="21" fillId="0" borderId="0" xfId="1" applyFont="1" applyFill="1" applyBorder="1" applyAlignment="1" applyProtection="1">
      <alignment horizontal="center" vertical="center" wrapText="1"/>
    </xf>
    <xf numFmtId="0" fontId="31" fillId="0" borderId="6" xfId="0" applyFont="1" applyFill="1" applyBorder="1" applyAlignment="1" applyProtection="1">
      <alignment horizontal="left" vertical="center" indent="3"/>
    </xf>
    <xf numFmtId="0" fontId="31" fillId="0" borderId="6" xfId="0" applyFont="1" applyFill="1" applyBorder="1" applyAlignment="1" applyProtection="1">
      <alignment horizontal="right" vertical="center"/>
    </xf>
    <xf numFmtId="0" fontId="22" fillId="0" borderId="0" xfId="0" applyFont="1" applyAlignment="1" applyProtection="1">
      <alignment horizontal="right"/>
    </xf>
    <xf numFmtId="173" fontId="32" fillId="0" borderId="0" xfId="0" applyNumberFormat="1" applyFont="1" applyFill="1" applyBorder="1" applyAlignment="1" applyProtection="1">
      <alignment horizontal="left" vertical="center" wrapText="1"/>
    </xf>
    <xf numFmtId="173" fontId="52" fillId="0" borderId="0" xfId="0" applyNumberFormat="1" applyFont="1" applyFill="1" applyBorder="1" applyAlignment="1" applyProtection="1">
      <alignment horizontal="center" vertical="center" wrapText="1"/>
    </xf>
    <xf numFmtId="173" fontId="11" fillId="0" borderId="0" xfId="0" applyNumberFormat="1" applyFont="1" applyProtection="1"/>
    <xf numFmtId="0" fontId="11" fillId="0" borderId="0" xfId="0" applyFont="1" applyAlignment="1" applyProtection="1">
      <alignment vertical="center"/>
    </xf>
    <xf numFmtId="0" fontId="29" fillId="0" borderId="0" xfId="0" applyFont="1" applyAlignment="1" applyProtection="1">
      <alignment vertical="center"/>
    </xf>
    <xf numFmtId="0" fontId="18" fillId="0" borderId="0" xfId="0" applyFont="1" applyAlignment="1" applyProtection="1">
      <alignment vertical="center"/>
    </xf>
    <xf numFmtId="0" fontId="17" fillId="0" borderId="0" xfId="0" applyFont="1" applyAlignment="1" applyProtection="1">
      <alignment horizontal="center" vertical="center"/>
    </xf>
    <xf numFmtId="0" fontId="10" fillId="0" borderId="0" xfId="0" applyFont="1" applyAlignment="1" applyProtection="1">
      <alignment horizontal="center" vertical="center"/>
    </xf>
    <xf numFmtId="169" fontId="56" fillId="0" borderId="7" xfId="1" applyNumberFormat="1" applyFont="1" applyFill="1" applyBorder="1" applyAlignment="1" applyProtection="1">
      <alignment horizontal="right" vertical="center"/>
    </xf>
    <xf numFmtId="169" fontId="56" fillId="3" borderId="7" xfId="1" applyNumberFormat="1" applyFont="1" applyFill="1" applyBorder="1" applyAlignment="1" applyProtection="1">
      <alignment horizontal="right" vertical="center"/>
    </xf>
    <xf numFmtId="0" fontId="33" fillId="0" borderId="6" xfId="0" applyFont="1" applyBorder="1" applyAlignment="1" applyProtection="1">
      <alignment horizontal="left" vertical="center" wrapText="1"/>
    </xf>
    <xf numFmtId="169" fontId="56" fillId="0" borderId="6" xfId="1" applyNumberFormat="1" applyFont="1" applyFill="1" applyBorder="1" applyAlignment="1" applyProtection="1">
      <alignment horizontal="right" vertical="center"/>
    </xf>
    <xf numFmtId="169" fontId="56" fillId="3" borderId="6" xfId="1" applyNumberFormat="1" applyFont="1" applyFill="1" applyBorder="1" applyAlignment="1" applyProtection="1">
      <alignment horizontal="right" vertical="center"/>
    </xf>
    <xf numFmtId="0" fontId="94" fillId="0" borderId="0" xfId="0" applyFont="1" applyAlignment="1" applyProtection="1">
      <alignment horizontal="center" vertical="center"/>
    </xf>
    <xf numFmtId="0" fontId="33" fillId="0" borderId="6" xfId="0" applyFont="1" applyBorder="1" applyAlignment="1" applyProtection="1">
      <alignment horizontal="left" vertical="center" wrapText="1" indent="2"/>
    </xf>
    <xf numFmtId="0" fontId="33" fillId="0" borderId="6" xfId="0" applyFont="1" applyBorder="1" applyAlignment="1" applyProtection="1">
      <alignment horizontal="right" wrapText="1"/>
    </xf>
    <xf numFmtId="169" fontId="17" fillId="0" borderId="6" xfId="0" applyNumberFormat="1" applyFont="1" applyFill="1" applyBorder="1" applyAlignment="1" applyProtection="1">
      <alignment horizontal="right" wrapText="1"/>
    </xf>
    <xf numFmtId="169" fontId="56" fillId="0" borderId="3" xfId="1" applyNumberFormat="1" applyFont="1" applyFill="1" applyBorder="1" applyAlignment="1" applyProtection="1">
      <alignment horizontal="right" vertical="center"/>
    </xf>
    <xf numFmtId="0" fontId="93" fillId="0" borderId="0" xfId="0" applyFont="1" applyAlignment="1" applyProtection="1">
      <alignment wrapText="1"/>
    </xf>
    <xf numFmtId="0" fontId="42" fillId="0" borderId="0" xfId="0" applyFont="1" applyAlignment="1" applyProtection="1">
      <alignment horizontal="left" vertical="center" wrapText="1" indent="3"/>
    </xf>
    <xf numFmtId="0" fontId="42" fillId="0" borderId="0" xfId="0" applyFont="1" applyAlignment="1" applyProtection="1">
      <alignment horizontal="right" vertical="center" wrapText="1"/>
    </xf>
    <xf numFmtId="169" fontId="11" fillId="0" borderId="0" xfId="1" applyNumberFormat="1" applyFont="1" applyFill="1" applyBorder="1" applyAlignment="1" applyProtection="1">
      <alignment horizontal="right" vertical="center" wrapText="1"/>
    </xf>
    <xf numFmtId="169" fontId="11" fillId="3" borderId="0" xfId="1" applyNumberFormat="1" applyFont="1" applyFill="1" applyBorder="1" applyAlignment="1" applyProtection="1">
      <alignment horizontal="right" vertical="center" wrapText="1"/>
    </xf>
    <xf numFmtId="169" fontId="11" fillId="0" borderId="0" xfId="1" applyNumberFormat="1" applyFont="1" applyBorder="1" applyAlignment="1" applyProtection="1">
      <alignment horizontal="right" vertical="center" wrapText="1"/>
    </xf>
    <xf numFmtId="169" fontId="11" fillId="3" borderId="0" xfId="1" applyNumberFormat="1" applyFont="1" applyFill="1" applyAlignment="1" applyProtection="1">
      <alignment horizontal="right" vertical="center" wrapText="1"/>
    </xf>
    <xf numFmtId="0" fontId="33" fillId="0" borderId="7" xfId="0" applyFont="1" applyBorder="1" applyAlignment="1" applyProtection="1">
      <alignment horizontal="left" vertical="center" wrapText="1" indent="2"/>
    </xf>
    <xf numFmtId="0" fontId="33" fillId="0" borderId="3" xfId="0" applyFont="1" applyBorder="1" applyAlignment="1" applyProtection="1">
      <alignment horizontal="right" wrapText="1"/>
    </xf>
    <xf numFmtId="0" fontId="11" fillId="0" borderId="7" xfId="0" applyFont="1" applyBorder="1" applyAlignment="1" applyProtection="1">
      <alignment horizontal="left" vertical="center" wrapText="1" indent="3"/>
    </xf>
    <xf numFmtId="169" fontId="11" fillId="0" borderId="7" xfId="1" applyNumberFormat="1" applyFont="1" applyBorder="1" applyAlignment="1" applyProtection="1">
      <alignment horizontal="right" vertical="center" wrapText="1"/>
    </xf>
    <xf numFmtId="169" fontId="11" fillId="3" borderId="7" xfId="1" applyNumberFormat="1" applyFont="1" applyFill="1" applyBorder="1" applyAlignment="1" applyProtection="1">
      <alignment horizontal="right" vertical="center" wrapText="1"/>
    </xf>
    <xf numFmtId="0" fontId="11" fillId="0" borderId="0" xfId="0" applyFont="1" applyBorder="1" applyAlignment="1" applyProtection="1">
      <alignment horizontal="left" vertical="center" wrapText="1" indent="3"/>
    </xf>
    <xf numFmtId="43" fontId="11" fillId="0" borderId="0" xfId="0" applyNumberFormat="1" applyFont="1" applyProtection="1"/>
    <xf numFmtId="0" fontId="11" fillId="0" borderId="6" xfId="0" applyFont="1" applyBorder="1" applyAlignment="1" applyProtection="1">
      <alignment horizontal="left" vertical="center" wrapText="1" indent="3"/>
    </xf>
    <xf numFmtId="169" fontId="11" fillId="0" borderId="6" xfId="1" applyNumberFormat="1" applyFont="1" applyBorder="1" applyAlignment="1" applyProtection="1">
      <alignment horizontal="right" vertical="center" wrapText="1"/>
    </xf>
    <xf numFmtId="169" fontId="11" fillId="3" borderId="6" xfId="1" applyNumberFormat="1" applyFont="1" applyFill="1" applyBorder="1" applyAlignment="1" applyProtection="1">
      <alignment horizontal="right" vertical="center" wrapText="1"/>
    </xf>
    <xf numFmtId="43" fontId="4" fillId="0" borderId="0" xfId="0" applyNumberFormat="1" applyFont="1" applyBorder="1" applyProtection="1"/>
    <xf numFmtId="0" fontId="32" fillId="2" borderId="0" xfId="0" applyFont="1" applyFill="1" applyBorder="1" applyAlignment="1" applyProtection="1">
      <alignment horizontal="left" vertical="center"/>
    </xf>
    <xf numFmtId="0" fontId="6" fillId="0" borderId="0" xfId="0" applyFont="1" applyAlignment="1" applyProtection="1">
      <alignment horizontal="left" vertical="center"/>
    </xf>
    <xf numFmtId="0" fontId="33" fillId="0" borderId="3" xfId="0" applyFont="1" applyBorder="1" applyAlignment="1" applyProtection="1">
      <alignment horizontal="left" vertical="center" wrapText="1"/>
    </xf>
    <xf numFmtId="169" fontId="56" fillId="3" borderId="3" xfId="1" applyNumberFormat="1" applyFont="1" applyFill="1" applyBorder="1" applyAlignment="1" applyProtection="1">
      <alignment horizontal="right" vertical="center"/>
    </xf>
    <xf numFmtId="0" fontId="17" fillId="0" borderId="3" xfId="0" applyFont="1" applyBorder="1" applyAlignment="1" applyProtection="1">
      <alignment horizontal="left" vertical="center" wrapText="1" indent="2"/>
    </xf>
    <xf numFmtId="0" fontId="17" fillId="0" borderId="3" xfId="0" applyFont="1" applyFill="1" applyBorder="1" applyAlignment="1" applyProtection="1">
      <alignment horizontal="right" wrapText="1"/>
    </xf>
    <xf numFmtId="0" fontId="42" fillId="0" borderId="0" xfId="0" applyFont="1" applyBorder="1" applyAlignment="1" applyProtection="1">
      <alignment horizontal="right" vertical="center" wrapText="1"/>
    </xf>
    <xf numFmtId="43" fontId="17" fillId="0" borderId="0" xfId="0" applyNumberFormat="1" applyFont="1" applyProtection="1"/>
    <xf numFmtId="0" fontId="17" fillId="0" borderId="0" xfId="0" applyFont="1" applyProtection="1"/>
    <xf numFmtId="169" fontId="11" fillId="0" borderId="7" xfId="1" applyNumberFormat="1" applyFont="1" applyFill="1" applyBorder="1" applyAlignment="1" applyProtection="1">
      <alignment horizontal="right" vertical="center" wrapText="1"/>
    </xf>
    <xf numFmtId="0" fontId="11" fillId="0" borderId="0" xfId="0" applyFont="1" applyAlignment="1" applyProtection="1">
      <alignment horizontal="left" vertical="center" wrapText="1" indent="3"/>
    </xf>
    <xf numFmtId="169" fontId="11" fillId="0" borderId="6" xfId="1" applyNumberFormat="1" applyFont="1" applyFill="1" applyBorder="1" applyAlignment="1" applyProtection="1">
      <alignment horizontal="right" vertical="center" wrapText="1"/>
    </xf>
    <xf numFmtId="0" fontId="4" fillId="0" borderId="0" xfId="0" applyFont="1" applyAlignment="1" applyProtection="1">
      <alignment horizontal="left" vertical="center"/>
    </xf>
    <xf numFmtId="0" fontId="11" fillId="0" borderId="3" xfId="0" applyFont="1" applyBorder="1" applyProtection="1"/>
    <xf numFmtId="0" fontId="17" fillId="0" borderId="3" xfId="0" applyFont="1" applyFill="1" applyBorder="1" applyAlignment="1" applyProtection="1">
      <alignment horizontal="center" vertical="center"/>
    </xf>
    <xf numFmtId="0" fontId="17" fillId="0" borderId="3" xfId="0" applyFont="1" applyFill="1" applyBorder="1" applyAlignment="1" applyProtection="1">
      <alignment horizontal="left" wrapText="1"/>
    </xf>
    <xf numFmtId="171" fontId="11" fillId="0" borderId="0" xfId="0" applyNumberFormat="1" applyFont="1" applyAlignment="1" applyProtection="1">
      <alignment horizontal="right" vertical="center"/>
    </xf>
    <xf numFmtId="171" fontId="11" fillId="3" borderId="0" xfId="0" applyNumberFormat="1" applyFont="1" applyFill="1" applyAlignment="1" applyProtection="1">
      <alignment horizontal="right" vertical="center"/>
    </xf>
    <xf numFmtId="0" fontId="55" fillId="0" borderId="0" xfId="0" applyFont="1" applyProtection="1"/>
    <xf numFmtId="0" fontId="11" fillId="0" borderId="3" xfId="0" applyFont="1" applyBorder="1" applyAlignment="1" applyProtection="1">
      <alignment horizontal="center"/>
    </xf>
    <xf numFmtId="0" fontId="11" fillId="0" borderId="0" xfId="0" applyFont="1" applyFill="1" applyBorder="1" applyAlignment="1" applyProtection="1">
      <alignment horizontal="left" vertical="center" wrapText="1" indent="3"/>
    </xf>
    <xf numFmtId="0" fontId="17" fillId="0" borderId="0" xfId="0" applyFont="1" applyAlignment="1" applyProtection="1">
      <alignment vertical="center"/>
    </xf>
    <xf numFmtId="0" fontId="42" fillId="0" borderId="7" xfId="0" applyFont="1" applyBorder="1" applyAlignment="1" applyProtection="1">
      <alignment horizontal="right" vertical="center" wrapText="1"/>
    </xf>
    <xf numFmtId="167" fontId="11" fillId="0" borderId="0" xfId="0" applyNumberFormat="1" applyFont="1" applyAlignment="1" applyProtection="1">
      <alignment horizontal="right" vertical="center"/>
    </xf>
    <xf numFmtId="167" fontId="11" fillId="3" borderId="0" xfId="1" applyNumberFormat="1" applyFont="1" applyFill="1" applyAlignment="1" applyProtection="1">
      <alignment horizontal="right" vertical="center" wrapText="1"/>
    </xf>
    <xf numFmtId="0" fontId="6" fillId="0" borderId="0" xfId="0" applyFont="1" applyAlignment="1" applyProtection="1">
      <alignment vertical="center"/>
    </xf>
    <xf numFmtId="37" fontId="42" fillId="0" borderId="0" xfId="0" applyNumberFormat="1" applyFont="1" applyFill="1" applyBorder="1" applyAlignment="1" applyProtection="1">
      <alignment horizontal="left" vertical="center" wrapText="1" indent="3"/>
    </xf>
    <xf numFmtId="3" fontId="11" fillId="0" borderId="0" xfId="1" applyNumberFormat="1" applyFont="1" applyFill="1" applyAlignment="1" applyProtection="1">
      <alignment horizontal="right" vertical="center" wrapText="1"/>
    </xf>
    <xf numFmtId="3" fontId="11" fillId="3" borderId="0" xfId="1" applyNumberFormat="1" applyFont="1" applyFill="1" applyAlignment="1" applyProtection="1">
      <alignment horizontal="right" vertical="center" wrapText="1"/>
    </xf>
    <xf numFmtId="170" fontId="11" fillId="0" borderId="0" xfId="0" applyNumberFormat="1" applyFont="1" applyAlignment="1" applyProtection="1">
      <alignment horizontal="right" vertical="center"/>
    </xf>
    <xf numFmtId="170" fontId="11" fillId="3" borderId="0" xfId="1" applyNumberFormat="1" applyFont="1" applyFill="1" applyAlignment="1" applyProtection="1">
      <alignment horizontal="right" vertical="center" wrapText="1"/>
    </xf>
    <xf numFmtId="0" fontId="11" fillId="0" borderId="0" xfId="0" applyFont="1" applyAlignment="1" applyProtection="1">
      <alignment horizontal="center" vertical="center"/>
    </xf>
    <xf numFmtId="0" fontId="11" fillId="0" borderId="6" xfId="0" applyFont="1" applyFill="1" applyBorder="1" applyAlignment="1" applyProtection="1">
      <alignment horizontal="left" vertical="center" wrapText="1" indent="3"/>
    </xf>
    <xf numFmtId="0" fontId="11" fillId="0" borderId="6" xfId="0" applyFont="1" applyFill="1" applyBorder="1" applyAlignment="1" applyProtection="1">
      <alignment horizontal="right" vertical="center" wrapText="1"/>
    </xf>
    <xf numFmtId="170" fontId="11" fillId="0" borderId="6" xfId="0" applyNumberFormat="1" applyFont="1" applyBorder="1" applyAlignment="1" applyProtection="1">
      <alignment horizontal="right" vertical="center"/>
    </xf>
    <xf numFmtId="170" fontId="11" fillId="3" borderId="6" xfId="1" applyNumberFormat="1" applyFont="1" applyFill="1" applyBorder="1" applyAlignment="1" applyProtection="1">
      <alignment horizontal="right" vertical="center" wrapText="1"/>
    </xf>
    <xf numFmtId="0" fontId="6" fillId="0" borderId="0" xfId="0" applyFont="1" applyProtection="1"/>
    <xf numFmtId="0" fontId="33" fillId="0" borderId="0" xfId="0" applyFont="1" applyProtection="1"/>
    <xf numFmtId="0" fontId="33" fillId="0" borderId="0" xfId="0" applyFont="1" applyAlignment="1" applyProtection="1">
      <alignment horizontal="right"/>
    </xf>
    <xf numFmtId="0" fontId="53" fillId="2" borderId="8" xfId="0" applyFont="1" applyFill="1" applyBorder="1" applyAlignment="1" applyProtection="1">
      <alignment horizontal="left" vertical="center"/>
    </xf>
    <xf numFmtId="0" fontId="17" fillId="0" borderId="7" xfId="0" applyFont="1" applyBorder="1" applyAlignment="1" applyProtection="1">
      <alignment horizontal="right" vertical="center"/>
    </xf>
    <xf numFmtId="0" fontId="17" fillId="3" borderId="7" xfId="0" applyFont="1" applyFill="1" applyBorder="1" applyAlignment="1" applyProtection="1">
      <alignment horizontal="right" vertical="center"/>
    </xf>
    <xf numFmtId="0" fontId="42" fillId="0" borderId="0" xfId="0" applyFont="1" applyFill="1" applyBorder="1" applyAlignment="1" applyProtection="1">
      <alignment horizontal="left" vertical="center" wrapText="1" indent="3"/>
    </xf>
    <xf numFmtId="0" fontId="42" fillId="0" borderId="0" xfId="0" applyFont="1" applyFill="1" applyBorder="1" applyAlignment="1" applyProtection="1">
      <alignment horizontal="right" vertical="center" wrapText="1"/>
    </xf>
    <xf numFmtId="0" fontId="11" fillId="3" borderId="7" xfId="0" applyFont="1" applyFill="1" applyBorder="1" applyAlignment="1" applyProtection="1">
      <alignment horizontal="right" vertical="center"/>
    </xf>
    <xf numFmtId="0" fontId="42" fillId="0" borderId="6" xfId="0" applyFont="1" applyFill="1" applyBorder="1" applyAlignment="1" applyProtection="1">
      <alignment horizontal="left" vertical="center" wrapText="1" indent="3"/>
    </xf>
    <xf numFmtId="0" fontId="42" fillId="0" borderId="6" xfId="0" applyFont="1" applyFill="1" applyBorder="1" applyAlignment="1" applyProtection="1">
      <alignment horizontal="right" vertical="center" wrapText="1"/>
    </xf>
    <xf numFmtId="0" fontId="11" fillId="3" borderId="6" xfId="0" applyFont="1" applyFill="1" applyBorder="1" applyAlignment="1" applyProtection="1">
      <alignment horizontal="right" vertical="center"/>
    </xf>
    <xf numFmtId="0" fontId="33" fillId="0" borderId="3" xfId="0" applyFont="1" applyFill="1" applyBorder="1" applyAlignment="1" applyProtection="1">
      <alignment horizontal="left" vertical="center" wrapText="1"/>
    </xf>
    <xf numFmtId="3" fontId="58" fillId="0" borderId="3" xfId="0" applyNumberFormat="1" applyFont="1" applyFill="1" applyBorder="1" applyAlignment="1" applyProtection="1">
      <alignment horizontal="right" vertical="center"/>
    </xf>
    <xf numFmtId="3" fontId="58" fillId="3" borderId="3" xfId="0" applyNumberFormat="1" applyFont="1" applyFill="1" applyBorder="1" applyAlignment="1" applyProtection="1">
      <alignment horizontal="right" vertical="center"/>
    </xf>
    <xf numFmtId="0" fontId="59" fillId="0" borderId="0" xfId="0" applyFont="1" applyBorder="1" applyAlignment="1" applyProtection="1">
      <alignment horizontal="left" vertical="center" indent="3"/>
    </xf>
    <xf numFmtId="0" fontId="59" fillId="0" borderId="0" xfId="0" applyFont="1" applyBorder="1" applyAlignment="1" applyProtection="1">
      <alignment horizontal="right" vertical="center"/>
    </xf>
    <xf numFmtId="3" fontId="11" fillId="0" borderId="0" xfId="1" applyNumberFormat="1" applyFont="1" applyFill="1" applyBorder="1" applyAlignment="1" applyProtection="1">
      <alignment horizontal="right" vertical="center" wrapText="1"/>
    </xf>
    <xf numFmtId="3" fontId="11" fillId="3" borderId="0" xfId="1" applyNumberFormat="1" applyFont="1" applyFill="1" applyBorder="1" applyAlignment="1" applyProtection="1">
      <alignment horizontal="right" vertical="center" wrapText="1"/>
    </xf>
    <xf numFmtId="0" fontId="59" fillId="0" borderId="6" xfId="0" applyFont="1" applyBorder="1" applyAlignment="1" applyProtection="1">
      <alignment horizontal="left" vertical="center" indent="3"/>
    </xf>
    <xf numFmtId="0" fontId="59" fillId="0" borderId="6" xfId="0" applyFont="1" applyBorder="1" applyAlignment="1" applyProtection="1">
      <alignment horizontal="right" vertical="center"/>
    </xf>
    <xf numFmtId="3" fontId="11" fillId="0" borderId="6" xfId="1" applyNumberFormat="1" applyFont="1" applyFill="1" applyBorder="1" applyAlignment="1" applyProtection="1">
      <alignment horizontal="right" vertical="center" wrapText="1"/>
    </xf>
    <xf numFmtId="3" fontId="11" fillId="3" borderId="6" xfId="1" applyNumberFormat="1" applyFont="1" applyFill="1" applyBorder="1" applyAlignment="1" applyProtection="1">
      <alignment horizontal="right" vertical="center" wrapText="1"/>
    </xf>
    <xf numFmtId="167" fontId="11" fillId="0" borderId="0" xfId="0" applyNumberFormat="1" applyFont="1" applyProtection="1"/>
    <xf numFmtId="167" fontId="28" fillId="0" borderId="0" xfId="0" applyNumberFormat="1" applyFont="1" applyProtection="1"/>
    <xf numFmtId="0" fontId="101" fillId="0" borderId="0" xfId="0" applyFont="1" applyProtection="1">
      <protection locked="0"/>
    </xf>
    <xf numFmtId="0" fontId="102" fillId="0" borderId="0" xfId="0" applyFont="1" applyProtection="1">
      <protection locked="0"/>
    </xf>
    <xf numFmtId="0" fontId="99" fillId="0" borderId="0" xfId="0" applyFont="1" applyProtection="1">
      <protection locked="0"/>
    </xf>
    <xf numFmtId="0" fontId="100" fillId="0" borderId="0" xfId="0" applyFont="1" applyProtection="1">
      <protection locked="0"/>
    </xf>
    <xf numFmtId="0" fontId="0" fillId="0" borderId="0" xfId="0" applyProtection="1">
      <protection locked="0"/>
    </xf>
    <xf numFmtId="0" fontId="63" fillId="0" borderId="0" xfId="14" applyFont="1" applyAlignment="1" applyProtection="1">
      <alignment vertical="center"/>
      <protection locked="0"/>
    </xf>
    <xf numFmtId="0" fontId="93" fillId="0" borderId="0" xfId="0" applyFont="1" applyProtection="1">
      <protection locked="0"/>
    </xf>
    <xf numFmtId="0" fontId="11" fillId="0" borderId="0" xfId="0" applyFont="1" applyBorder="1" applyAlignment="1">
      <alignment horizontal="left" vertical="center" wrapText="1"/>
    </xf>
    <xf numFmtId="0" fontId="11" fillId="0" borderId="0" xfId="0" applyFont="1" applyAlignment="1">
      <alignment horizontal="left" vertical="center" wrapText="1"/>
    </xf>
    <xf numFmtId="0" fontId="11" fillId="0" borderId="30" xfId="0" applyFont="1" applyBorder="1" applyAlignment="1">
      <alignment horizontal="left" vertical="center" wrapText="1"/>
    </xf>
    <xf numFmtId="0" fontId="11" fillId="0" borderId="15" xfId="0" applyFont="1" applyBorder="1" applyAlignment="1">
      <alignment horizontal="left" vertical="center" wrapText="1"/>
    </xf>
    <xf numFmtId="0" fontId="11" fillId="0" borderId="6" xfId="0" applyFont="1" applyBorder="1" applyAlignment="1">
      <alignment horizontal="left" vertical="center" wrapText="1"/>
    </xf>
    <xf numFmtId="0" fontId="86" fillId="0" borderId="0" xfId="0" applyFont="1" applyAlignment="1">
      <alignment horizontal="left" vertical="center" wrapText="1"/>
    </xf>
    <xf numFmtId="0" fontId="86" fillId="0" borderId="0" xfId="0" applyFont="1" applyAlignment="1">
      <alignment horizontal="left" wrapText="1"/>
    </xf>
    <xf numFmtId="0" fontId="85" fillId="0" borderId="0" xfId="0" applyFont="1" applyAlignment="1">
      <alignment horizontal="left" vertical="top" wrapText="1" readingOrder="1"/>
    </xf>
    <xf numFmtId="0" fontId="83" fillId="0" borderId="0" xfId="0" applyFont="1" applyAlignment="1">
      <alignment horizontal="left" vertical="top" wrapText="1" readingOrder="1"/>
    </xf>
    <xf numFmtId="0" fontId="65" fillId="0" borderId="0" xfId="0" applyFont="1" applyAlignment="1">
      <alignment horizontal="center"/>
    </xf>
    <xf numFmtId="0" fontId="33" fillId="0" borderId="3" xfId="0" applyFont="1" applyFill="1" applyBorder="1" applyAlignment="1" applyProtection="1">
      <alignment horizontal="left" vertical="top" wrapText="1" indent="2"/>
    </xf>
    <xf numFmtId="49" fontId="4" fillId="0" borderId="0" xfId="0" applyNumberFormat="1" applyFont="1" applyBorder="1" applyAlignment="1" applyProtection="1">
      <alignment horizontal="left" vertical="top" wrapText="1"/>
    </xf>
    <xf numFmtId="49" fontId="4" fillId="0" borderId="7" xfId="0" applyNumberFormat="1" applyFont="1" applyBorder="1" applyAlignment="1" applyProtection="1">
      <alignment horizontal="left" vertical="top" wrapText="1"/>
    </xf>
    <xf numFmtId="0" fontId="33" fillId="0" borderId="3" xfId="0" applyFont="1" applyBorder="1" applyAlignment="1" applyProtection="1">
      <alignment horizontal="left" vertical="center" wrapText="1" indent="2"/>
    </xf>
    <xf numFmtId="0" fontId="31" fillId="0" borderId="0" xfId="0" applyFont="1" applyAlignment="1" applyProtection="1">
      <alignment horizontal="left" vertical="top" wrapText="1"/>
    </xf>
    <xf numFmtId="0" fontId="31" fillId="0" borderId="18" xfId="0" applyFont="1" applyBorder="1" applyAlignment="1" applyProtection="1">
      <alignment horizontal="left" vertical="center" wrapText="1"/>
    </xf>
    <xf numFmtId="0" fontId="4" fillId="0" borderId="7" xfId="0" applyFont="1" applyFill="1" applyBorder="1" applyAlignment="1" applyProtection="1">
      <alignment horizontal="left" wrapText="1"/>
    </xf>
    <xf numFmtId="0" fontId="4" fillId="0" borderId="0" xfId="0" applyFont="1" applyAlignment="1" applyProtection="1">
      <alignment horizontal="left" vertical="top" wrapText="1"/>
    </xf>
    <xf numFmtId="0" fontId="37" fillId="0" borderId="3" xfId="0" applyFont="1" applyFill="1" applyBorder="1" applyAlignment="1">
      <alignment horizontal="left" vertical="center" wrapText="1"/>
    </xf>
    <xf numFmtId="0" fontId="31" fillId="4" borderId="1"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3" fillId="0" borderId="1" xfId="0" applyFont="1" applyBorder="1" applyAlignment="1">
      <alignment horizontal="left" vertical="top" wrapText="1"/>
    </xf>
    <xf numFmtId="0" fontId="31" fillId="0" borderId="0" xfId="0" applyFont="1" applyAlignment="1" applyProtection="1">
      <alignment horizontal="left" vertical="center" wrapText="1"/>
    </xf>
    <xf numFmtId="0" fontId="31" fillId="0" borderId="9" xfId="0" applyFont="1" applyBorder="1" applyAlignment="1" applyProtection="1">
      <alignment horizontal="left" vertical="top" wrapText="1"/>
    </xf>
    <xf numFmtId="0" fontId="31" fillId="0" borderId="20" xfId="0" applyFont="1" applyBorder="1" applyAlignment="1" applyProtection="1">
      <alignment horizontal="left" vertical="top" wrapText="1"/>
    </xf>
    <xf numFmtId="0" fontId="31" fillId="0" borderId="10" xfId="0" applyFont="1" applyBorder="1" applyAlignment="1" applyProtection="1">
      <alignment horizontal="left" vertical="top" wrapText="1"/>
    </xf>
    <xf numFmtId="0" fontId="31" fillId="0" borderId="0" xfId="0" applyFont="1" applyFill="1" applyAlignment="1">
      <alignment horizontal="left" vertical="top" wrapText="1"/>
    </xf>
    <xf numFmtId="0" fontId="74" fillId="0" borderId="0" xfId="0" applyFont="1" applyAlignment="1">
      <alignment horizontal="left" wrapText="1"/>
    </xf>
    <xf numFmtId="0" fontId="75" fillId="0" borderId="0" xfId="0" applyFont="1" applyAlignment="1">
      <alignment horizontal="left" vertical="center" wrapText="1"/>
    </xf>
    <xf numFmtId="0" fontId="11" fillId="0" borderId="0" xfId="0" applyFont="1" applyFill="1" applyBorder="1" applyAlignment="1" applyProtection="1">
      <alignment horizontal="left" vertical="center" wrapText="1"/>
    </xf>
    <xf numFmtId="0" fontId="77" fillId="8" borderId="7" xfId="0" applyFont="1" applyFill="1" applyBorder="1" applyAlignment="1">
      <alignment horizontal="right" vertical="center"/>
    </xf>
    <xf numFmtId="0" fontId="77" fillId="8" borderId="6" xfId="0" applyFont="1" applyFill="1" applyBorder="1" applyAlignment="1">
      <alignment horizontal="right" vertical="center"/>
    </xf>
    <xf numFmtId="0" fontId="11" fillId="0" borderId="7" xfId="0" applyFont="1" applyBorder="1" applyAlignment="1">
      <alignment horizontal="left" vertical="center" wrapText="1"/>
    </xf>
    <xf numFmtId="0" fontId="32" fillId="2" borderId="19" xfId="0" applyFont="1" applyFill="1" applyBorder="1" applyAlignment="1">
      <alignment horizontal="center" vertical="center" wrapText="1"/>
    </xf>
    <xf numFmtId="0" fontId="32" fillId="2" borderId="14" xfId="0" applyFont="1" applyFill="1" applyBorder="1" applyAlignment="1">
      <alignment horizontal="center" vertical="center" wrapText="1"/>
    </xf>
    <xf numFmtId="0" fontId="32" fillId="2" borderId="13" xfId="0" applyFont="1" applyFill="1" applyBorder="1" applyAlignment="1">
      <alignment horizontal="center" vertical="center" wrapText="1"/>
    </xf>
    <xf numFmtId="0" fontId="11" fillId="0" borderId="7" xfId="0" applyFont="1" applyBorder="1" applyAlignment="1">
      <alignment vertical="center" wrapText="1"/>
    </xf>
    <xf numFmtId="0" fontId="11" fillId="0" borderId="0" xfId="0" applyFont="1" applyAlignment="1">
      <alignment vertical="center" wrapText="1"/>
    </xf>
    <xf numFmtId="0" fontId="32" fillId="2" borderId="10" xfId="0" applyFont="1" applyFill="1" applyBorder="1" applyAlignment="1">
      <alignment horizontal="left" vertical="center" wrapText="1"/>
    </xf>
    <xf numFmtId="0" fontId="32" fillId="2" borderId="26" xfId="0" applyFont="1" applyFill="1" applyBorder="1" applyAlignment="1">
      <alignment horizontal="left" vertical="center" wrapText="1"/>
    </xf>
    <xf numFmtId="0" fontId="32" fillId="2" borderId="16" xfId="0" applyFont="1" applyFill="1" applyBorder="1" applyAlignment="1">
      <alignment horizontal="center" vertical="center" wrapText="1"/>
    </xf>
    <xf numFmtId="0" fontId="32" fillId="2" borderId="32" xfId="0" applyFont="1" applyFill="1" applyBorder="1" applyAlignment="1">
      <alignment horizontal="center" vertical="center" wrapText="1"/>
    </xf>
    <xf numFmtId="0" fontId="33" fillId="0" borderId="3" xfId="0" applyFont="1" applyBorder="1" applyAlignment="1" applyProtection="1">
      <alignment vertical="top" wrapText="1"/>
    </xf>
    <xf numFmtId="0" fontId="0" fillId="0" borderId="0" xfId="0" applyAlignment="1">
      <alignment horizontal="center" wrapText="1"/>
    </xf>
    <xf numFmtId="0" fontId="0" fillId="0" borderId="0" xfId="0" applyAlignment="1">
      <alignment horizontal="left" vertical="center"/>
    </xf>
    <xf numFmtId="0" fontId="87"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left" vertical="center" wrapText="1"/>
    </xf>
    <xf numFmtId="0" fontId="87" fillId="0" borderId="0" xfId="0" applyFont="1" applyFill="1" applyBorder="1" applyAlignment="1">
      <alignment horizontal="left" vertical="center" wrapText="1"/>
    </xf>
    <xf numFmtId="0" fontId="52" fillId="9" borderId="23" xfId="0" applyFont="1" applyFill="1" applyBorder="1" applyAlignment="1">
      <alignment horizontal="center" vertical="center" wrapText="1"/>
    </xf>
    <xf numFmtId="0" fontId="0" fillId="0" borderId="0" xfId="0" applyAlignment="1">
      <alignment horizontal="left" vertical="top" wrapText="1"/>
    </xf>
    <xf numFmtId="0" fontId="0" fillId="0" borderId="0" xfId="0" applyAlignment="1">
      <alignment vertical="top" wrapText="1"/>
    </xf>
    <xf numFmtId="0" fontId="87" fillId="0" borderId="0" xfId="0" applyFont="1" applyFill="1" applyBorder="1" applyAlignment="1">
      <alignment horizontal="center" vertical="center" wrapText="1"/>
    </xf>
    <xf numFmtId="0" fontId="87" fillId="0" borderId="0" xfId="0" applyFont="1" applyFill="1" applyBorder="1" applyAlignment="1">
      <alignment vertical="center" wrapText="1"/>
    </xf>
    <xf numFmtId="0" fontId="92" fillId="9" borderId="11" xfId="0" applyFont="1" applyFill="1" applyBorder="1" applyAlignment="1" applyProtection="1">
      <alignment horizontal="center" vertical="center" wrapText="1"/>
    </xf>
    <xf numFmtId="0" fontId="92" fillId="9" borderId="0" xfId="0" applyFont="1" applyFill="1" applyBorder="1" applyAlignment="1" applyProtection="1">
      <alignment horizontal="center" vertical="center" wrapText="1"/>
    </xf>
    <xf numFmtId="0" fontId="52" fillId="9" borderId="11" xfId="0" applyFont="1" applyFill="1" applyBorder="1" applyAlignment="1" applyProtection="1">
      <alignment horizontal="center" vertical="center" wrapText="1"/>
    </xf>
    <xf numFmtId="0" fontId="52" fillId="9" borderId="0" xfId="0" applyFont="1" applyFill="1" applyBorder="1" applyAlignment="1" applyProtection="1">
      <alignment horizontal="center" vertical="center" wrapText="1"/>
    </xf>
    <xf numFmtId="0" fontId="52" fillId="9" borderId="12" xfId="0" applyFont="1" applyFill="1" applyBorder="1" applyAlignment="1" applyProtection="1">
      <alignment horizontal="center" vertical="center" wrapText="1"/>
    </xf>
  </cellXfs>
  <cellStyles count="31">
    <cellStyle name="Comma" xfId="1" builtinId="3"/>
    <cellStyle name="Comma 2" xfId="2" xr:uid="{44B7368A-594B-47DA-B92A-4AB41C7494CD}"/>
    <cellStyle name="Comma 2 2" xfId="15" xr:uid="{FC4E622A-E4B2-46ED-8C3D-582B9FC0EFB1}"/>
    <cellStyle name="Comma 2 3" xfId="16" xr:uid="{2DC724BA-9112-4C84-A095-F20D4D695955}"/>
    <cellStyle name="Comma 3" xfId="17" xr:uid="{2810C9E3-BF76-4E46-8768-833B8B91A7AE}"/>
    <cellStyle name="Hyperlink" xfId="14" builtinId="8"/>
    <cellStyle name="Hyperlink 2" xfId="4" xr:uid="{A4E0A4BF-582D-4E36-9848-39A90883E0DD}"/>
    <cellStyle name="Normal" xfId="0" builtinId="0"/>
    <cellStyle name="Normal 2" xfId="18" xr:uid="{2F6A8D87-9CB8-432D-86E3-4E08361D188E}"/>
    <cellStyle name="Normal 3" xfId="19" xr:uid="{98EBB483-D89A-470F-BC41-5973F617D49F}"/>
    <cellStyle name="Normal 4" xfId="20" xr:uid="{D70F64DB-38DA-4D17-9FDA-156EA15A6C74}"/>
    <cellStyle name="Normal 4 2" xfId="21" xr:uid="{62F3DCED-61DA-44CE-859B-605E634CCF9A}"/>
    <cellStyle name="Normal 44" xfId="9" xr:uid="{F3693AB7-9A33-49B1-8940-0A532A4FBDD9}"/>
    <cellStyle name="Normal 7" xfId="22" xr:uid="{9021FD03-A620-4809-83D7-CD530C0C08D0}"/>
    <cellStyle name="Normale 3 2" xfId="10" xr:uid="{6650FF06-5FA8-47D0-A269-90A60495C2D9}"/>
    <cellStyle name="Normale 3 2 2" xfId="11" xr:uid="{A343DA68-C878-428D-8961-5252E32CA300}"/>
    <cellStyle name="Percent" xfId="13" builtinId="5"/>
    <cellStyle name="Percent 2" xfId="12" xr:uid="{6ED08BDD-F822-4626-AC7E-82C54B47A58F}"/>
    <cellStyle name="Table Red Heading" xfId="5" xr:uid="{529AAABF-31FE-46C9-B063-591611AB77A1}"/>
    <cellStyle name="T-Col Head Left" xfId="6" xr:uid="{4CFE9887-9A9C-4D44-B7B1-49DAE6420EC0}"/>
    <cellStyle name="T-Figures-Total" xfId="8" xr:uid="{AD78BB39-6272-44F8-98E9-0291C23FE583}"/>
    <cellStyle name="T-text Bold" xfId="7" xr:uid="{7DC59798-B633-4FC0-ADF8-4D498009BFE7}"/>
    <cellStyle name="Обычный 15" xfId="3" xr:uid="{2A4568C2-EBE5-47D6-B6D2-B8C7636C3E29}"/>
    <cellStyle name="Обычный 2" xfId="23" xr:uid="{35B359D7-D6BC-49B4-AA82-DEBF1C9385CA}"/>
    <cellStyle name="Обычный 3" xfId="24" xr:uid="{6F0CCBC4-979A-41BA-BC7B-2B7EBC43AD53}"/>
    <cellStyle name="Обычный 3 2" xfId="25" xr:uid="{F47D7C90-1C30-4464-9220-0E67840C82C0}"/>
    <cellStyle name="Обычный 3 2 2" xfId="26" xr:uid="{B7314175-B37C-45BA-9DD0-3C2BBA39AD02}"/>
    <cellStyle name="Обычный 3 3" xfId="27" xr:uid="{220E72FC-82D4-4797-BE3A-938B9DC23245}"/>
    <cellStyle name="Обычный_2sp_d_month0401АлТ" xfId="28" xr:uid="{50A90114-40DC-400E-B5BC-5986A3A3C1DB}"/>
    <cellStyle name="Финансовый 2" xfId="29" xr:uid="{95111309-AE33-4D3F-B708-848EAEFD9F32}"/>
    <cellStyle name="Финансовый 2 2" xfId="30" xr:uid="{59D86816-BD36-475F-BB2A-0A98D3C7C2B4}"/>
  </cellStyles>
  <dxfs count="0"/>
  <tableStyles count="0" defaultTableStyle="TableStyleMedium2" defaultPivotStyle="PivotStyleLight16"/>
  <colors>
    <mruColors>
      <color rgb="FFCC9900"/>
      <color rgb="FFB99D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21" Type="http://schemas.openxmlformats.org/officeDocument/2006/relationships/worksheet" Target="worksheets/sheet21.xml"/><Relationship Id="rId34" Type="http://schemas.openxmlformats.org/officeDocument/2006/relationships/externalLink" Target="externalLinks/externalLink5.xml"/><Relationship Id="rId42" Type="http://schemas.microsoft.com/office/2017/06/relationships/rdRichValueTypes" Target="richData/rdRichValueTypes.xml"/><Relationship Id="rId47" Type="http://schemas.microsoft.com/office/2006/relationships/vbaProject" Target="vbaProject.bin"/><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styles" Target="styles.xml"/><Relationship Id="rId40" Type="http://schemas.microsoft.com/office/2017/06/relationships/rdRichValue" Target="richData/rdrichvalue.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externalLink" Target="externalLinks/externalLink6.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openxmlformats.org/officeDocument/2006/relationships/sharedStrings" Target="sharedStrings.xml"/><Relationship Id="rId46" Type="http://schemas.openxmlformats.org/officeDocument/2006/relationships/customXml" Target="../customXml/item3.xml"/><Relationship Id="rId20" Type="http://schemas.openxmlformats.org/officeDocument/2006/relationships/worksheet" Target="worksheets/sheet20.xml"/><Relationship Id="rId41" Type="http://schemas.microsoft.com/office/2017/06/relationships/rdRichValueStructure" Target="richData/rdrichvaluestructur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978841891179827E-2"/>
          <c:y val="0.24868776788471075"/>
          <c:w val="0.36576770706809569"/>
          <c:h val="0.61090200342351653"/>
        </c:manualLayout>
      </c:layout>
      <c:pieChart>
        <c:varyColors val="1"/>
        <c:ser>
          <c:idx val="0"/>
          <c:order val="0"/>
          <c:dPt>
            <c:idx val="0"/>
            <c:bubble3D val="0"/>
            <c:spPr>
              <a:solidFill>
                <a:schemeClr val="accent5">
                  <a:lumMod val="50000"/>
                </a:schemeClr>
              </a:solidFill>
              <a:ln w="19050">
                <a:solidFill>
                  <a:schemeClr val="lt1"/>
                </a:solidFill>
              </a:ln>
              <a:effectLst/>
            </c:spPr>
            <c:extLst>
              <c:ext xmlns:c16="http://schemas.microsoft.com/office/drawing/2014/chart" uri="{C3380CC4-5D6E-409C-BE32-E72D297353CC}">
                <c16:uniqueId val="{00000001-DB99-48C8-B62B-C7F71AD17EA7}"/>
              </c:ext>
            </c:extLst>
          </c:dPt>
          <c:dPt>
            <c:idx val="1"/>
            <c:bubble3D val="0"/>
            <c:spPr>
              <a:solidFill>
                <a:schemeClr val="accent3">
                  <a:lumMod val="40000"/>
                  <a:lumOff val="60000"/>
                </a:schemeClr>
              </a:solidFill>
              <a:ln w="19050">
                <a:solidFill>
                  <a:schemeClr val="lt1"/>
                </a:solidFill>
              </a:ln>
              <a:effectLst/>
            </c:spPr>
            <c:extLst>
              <c:ext xmlns:c16="http://schemas.microsoft.com/office/drawing/2014/chart" uri="{C3380CC4-5D6E-409C-BE32-E72D297353CC}">
                <c16:uniqueId val="{00000003-DB99-48C8-B62B-C7F71AD17EA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B99-48C8-B62B-C7F71AD17EA7}"/>
              </c:ext>
            </c:extLst>
          </c:dPt>
          <c:dPt>
            <c:idx val="3"/>
            <c:bubble3D val="0"/>
            <c:spPr>
              <a:solidFill>
                <a:srgbClr val="CC9900"/>
              </a:solidFill>
              <a:ln w="19050">
                <a:solidFill>
                  <a:schemeClr val="lt1"/>
                </a:solidFill>
              </a:ln>
              <a:effectLst/>
            </c:spPr>
            <c:extLst>
              <c:ext xmlns:c16="http://schemas.microsoft.com/office/drawing/2014/chart" uri="{C3380CC4-5D6E-409C-BE32-E72D297353CC}">
                <c16:uniqueId val="{00000007-DB99-48C8-B62B-C7F71AD17EA7}"/>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DB99-48C8-B62B-C7F71AD17EA7}"/>
              </c:ext>
            </c:extLst>
          </c:dPt>
          <c:dPt>
            <c:idx val="5"/>
            <c:bubble3D val="0"/>
            <c:spPr>
              <a:solidFill>
                <a:srgbClr val="B99D75"/>
              </a:solidFill>
              <a:ln w="19050">
                <a:solidFill>
                  <a:schemeClr val="lt1"/>
                </a:solidFill>
              </a:ln>
              <a:effectLst/>
            </c:spPr>
            <c:extLst>
              <c:ext xmlns:c16="http://schemas.microsoft.com/office/drawing/2014/chart" uri="{C3380CC4-5D6E-409C-BE32-E72D297353CC}">
                <c16:uniqueId val="{0000000B-DB99-48C8-B62B-C7F71AD17EA7}"/>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DB99-48C8-B62B-C7F71AD17EA7}"/>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DB99-48C8-B62B-C7F71AD17EA7}"/>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DB99-48C8-B62B-C7F71AD17EA7}"/>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DB99-48C8-B62B-C7F71AD17EA7}"/>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DB99-48C8-B62B-C7F71AD17EA7}"/>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DB99-48C8-B62B-C7F71AD17EA7}"/>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DB99-48C8-B62B-C7F71AD17EA7}"/>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DB99-48C8-B62B-C7F71AD17EA7}"/>
              </c:ext>
            </c:extLst>
          </c:dPt>
          <c:dLbls>
            <c:dLbl>
              <c:idx val="0"/>
              <c:layout>
                <c:manualLayout>
                  <c:x val="-1.7921401780127837E-2"/>
                  <c:y val="1.1972213474854736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B99-48C8-B62B-C7F71AD17EA7}"/>
                </c:ext>
              </c:extLst>
            </c:dLbl>
            <c:dLbl>
              <c:idx val="6"/>
              <c:layout>
                <c:manualLayout>
                  <c:x val="5.5584658066861253E-3"/>
                  <c:y val="2.7448906035950075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B99-48C8-B62B-C7F71AD17EA7}"/>
                </c:ext>
              </c:extLst>
            </c:dLbl>
            <c:dLbl>
              <c:idx val="7"/>
              <c:layout>
                <c:manualLayout>
                  <c:x val="1.8573694616796459E-2"/>
                  <c:y val="3.5079082298669323E-2"/>
                </c:manualLayout>
              </c:layout>
              <c:numFmt formatCode="#,##0.0" sourceLinked="0"/>
              <c:spPr>
                <a:noFill/>
                <a:ln>
                  <a:noFill/>
                </a:ln>
                <a:effectLst/>
              </c:spPr>
              <c:txPr>
                <a:bodyPr rot="0" spcFirstLastPara="1" vertOverflow="ellipsis" vert="horz" wrap="square" lIns="38100" tIns="19050" rIns="38100" bIns="19050" anchor="ctr" anchorCtr="1">
                  <a:noAutofit/>
                </a:bodyPr>
                <a:lstStyle/>
                <a:p>
                  <a:pPr>
                    <a:defRPr sz="120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15:layout>
                    <c:manualLayout>
                      <c:w val="7.0271363322503083E-2"/>
                      <c:h val="6.8902399116217289E-2"/>
                    </c:manualLayout>
                  </c15:layout>
                </c:ext>
                <c:ext xmlns:c16="http://schemas.microsoft.com/office/drawing/2014/chart" uri="{C3380CC4-5D6E-409C-BE32-E72D297353CC}">
                  <c16:uniqueId val="{0000000F-DB99-48C8-B62B-C7F71AD17EA7}"/>
                </c:ext>
              </c:extLst>
            </c:dLbl>
            <c:dLbl>
              <c:idx val="8"/>
              <c:layout>
                <c:manualLayout>
                  <c:x val="1.7161222669661216E-2"/>
                  <c:y val="1.2038374927268471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DB99-48C8-B62B-C7F71AD17EA7}"/>
                </c:ext>
              </c:extLst>
            </c:dLbl>
            <c:dLbl>
              <c:idx val="9"/>
              <c:delete val="1"/>
              <c:extLst>
                <c:ext xmlns:c15="http://schemas.microsoft.com/office/drawing/2012/chart" uri="{CE6537A1-D6FC-4f65-9D91-7224C49458BB}"/>
                <c:ext xmlns:c16="http://schemas.microsoft.com/office/drawing/2014/chart" uri="{C3380CC4-5D6E-409C-BE32-E72D297353CC}">
                  <c16:uniqueId val="{00000013-DB99-48C8-B62B-C7F71AD17EA7}"/>
                </c:ext>
              </c:extLst>
            </c:dLbl>
            <c:dLbl>
              <c:idx val="10"/>
              <c:delete val="1"/>
              <c:extLst>
                <c:ext xmlns:c15="http://schemas.microsoft.com/office/drawing/2012/chart" uri="{CE6537A1-D6FC-4f65-9D91-7224C49458BB}"/>
                <c:ext xmlns:c16="http://schemas.microsoft.com/office/drawing/2014/chart" uri="{C3380CC4-5D6E-409C-BE32-E72D297353CC}">
                  <c16:uniqueId val="{00000015-DB99-48C8-B62B-C7F71AD17EA7}"/>
                </c:ext>
              </c:extLst>
            </c:dLbl>
            <c:dLbl>
              <c:idx val="11"/>
              <c:delete val="1"/>
              <c:extLst>
                <c:ext xmlns:c15="http://schemas.microsoft.com/office/drawing/2012/chart" uri="{CE6537A1-D6FC-4f65-9D91-7224C49458BB}"/>
                <c:ext xmlns:c16="http://schemas.microsoft.com/office/drawing/2014/chart" uri="{C3380CC4-5D6E-409C-BE32-E72D297353CC}">
                  <c16:uniqueId val="{00000017-DB99-48C8-B62B-C7F71AD17EA7}"/>
                </c:ext>
              </c:extLst>
            </c:dLbl>
            <c:dLbl>
              <c:idx val="12"/>
              <c:layout>
                <c:manualLayout>
                  <c:x val="1.1947233354830483E-2"/>
                  <c:y val="1.3621241148173905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DB99-48C8-B62B-C7F71AD17EA7}"/>
                </c:ext>
              </c:extLst>
            </c:dLbl>
            <c:dLbl>
              <c:idx val="13"/>
              <c:delete val="1"/>
              <c:extLst>
                <c:ext xmlns:c15="http://schemas.microsoft.com/office/drawing/2012/chart" uri="{CE6537A1-D6FC-4f65-9D91-7224C49458BB}"/>
                <c:ext xmlns:c16="http://schemas.microsoft.com/office/drawing/2014/chart" uri="{C3380CC4-5D6E-409C-BE32-E72D297353CC}">
                  <c16:uniqueId val="{0000001B-DB99-48C8-B62B-C7F71AD17EA7}"/>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Emissions!$B$15:$B$28</c:f>
              <c:strCache>
                <c:ptCount val="14"/>
                <c:pt idx="0">
                  <c:v>Разведка и добыча нефти и газа</c:v>
                </c:pt>
                <c:pt idx="1">
                  <c:v>Переработка нефти</c:v>
                </c:pt>
                <c:pt idx="2">
                  <c:v>Транспортировка нефти</c:v>
                </c:pt>
                <c:pt idx="3">
                  <c:v>Транспортировка газа</c:v>
                </c:pt>
                <c:pt idx="4">
                  <c:v>Разведка и добыча урана</c:v>
                </c:pt>
                <c:pt idx="5">
                  <c:v>Производство электроэнергии</c:v>
                </c:pt>
                <c:pt idx="6">
                  <c:v>Производство теплоэнергии</c:v>
                </c:pt>
                <c:pt idx="7">
                  <c:v>Железнодорожные перевозки</c:v>
                </c:pt>
                <c:pt idx="8">
                  <c:v>Пассажирские авиаперевозки</c:v>
                </c:pt>
                <c:pt idx="9">
                  <c:v>Телекоммуникационные услуги</c:v>
                </c:pt>
                <c:pt idx="10">
                  <c:v>Сектор передачи электрической энергии</c:v>
                </c:pt>
                <c:pt idx="11">
                  <c:v>Производство химической продукции</c:v>
                </c:pt>
                <c:pt idx="12">
                  <c:v>Добыча угля</c:v>
                </c:pt>
                <c:pt idx="13">
                  <c:v>Металлургические проекты (только для Тау-Кен Алтын, Tau-Ken Temir на простое)</c:v>
                </c:pt>
              </c:strCache>
            </c:strRef>
          </c:cat>
          <c:val>
            <c:numRef>
              <c:f>Emissions!$G$15:$G$28</c:f>
              <c:numCache>
                <c:formatCode>#,##0.0</c:formatCode>
                <c:ptCount val="14"/>
                <c:pt idx="0">
                  <c:v>3.4409999999999998</c:v>
                </c:pt>
                <c:pt idx="1">
                  <c:v>5.0866562483853102</c:v>
                </c:pt>
                <c:pt idx="2">
                  <c:v>0.104</c:v>
                </c:pt>
                <c:pt idx="3">
                  <c:v>6.1741551300000008</c:v>
                </c:pt>
                <c:pt idx="4">
                  <c:v>0.120617589864275</c:v>
                </c:pt>
                <c:pt idx="5">
                  <c:v>30.400017552552761</c:v>
                </c:pt>
                <c:pt idx="6">
                  <c:v>2.028</c:v>
                </c:pt>
                <c:pt idx="7">
                  <c:v>2.2454259986</c:v>
                </c:pt>
                <c:pt idx="8">
                  <c:v>1.1177072000000001</c:v>
                </c:pt>
                <c:pt idx="9">
                  <c:v>3.1903976000000001E-2</c:v>
                </c:pt>
                <c:pt idx="10">
                  <c:v>8.766809900000002E-3</c:v>
                </c:pt>
                <c:pt idx="11">
                  <c:v>2.5779373643858305E-4</c:v>
                </c:pt>
                <c:pt idx="12">
                  <c:v>1.526</c:v>
                </c:pt>
                <c:pt idx="13">
                  <c:v>2.8541E-3</c:v>
                </c:pt>
              </c:numCache>
            </c:numRef>
          </c:val>
          <c:extLst>
            <c:ext xmlns:c16="http://schemas.microsoft.com/office/drawing/2014/chart" uri="{C3380CC4-5D6E-409C-BE32-E72D297353CC}">
              <c16:uniqueId val="{0000001C-DB99-48C8-B62B-C7F71AD17EA7}"/>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50137268350551811"/>
          <c:y val="2.3041890272229193E-2"/>
          <c:w val="0.47206775172641807"/>
          <c:h val="0.94931744836631915"/>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43611269141799E-3"/>
          <c:y val="0"/>
          <c:w val="0.64678537248042745"/>
          <c:h val="0.88168091211986099"/>
        </c:manualLayout>
      </c:layout>
      <c:barChart>
        <c:barDir val="col"/>
        <c:grouping val="stacked"/>
        <c:varyColors val="0"/>
        <c:ser>
          <c:idx val="1"/>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9637-4C20-B9E7-96D93DB316DD}"/>
              </c:ext>
            </c:extLst>
          </c:dPt>
          <c:dPt>
            <c:idx val="1"/>
            <c:invertIfNegative val="0"/>
            <c:bubble3D val="0"/>
            <c:spPr>
              <a:solidFill>
                <a:srgbClr val="002060"/>
              </a:solidFill>
              <a:ln>
                <a:noFill/>
              </a:ln>
              <a:effectLst/>
            </c:spPr>
            <c:extLst>
              <c:ext xmlns:c16="http://schemas.microsoft.com/office/drawing/2014/chart" uri="{C3380CC4-5D6E-409C-BE32-E72D297353CC}">
                <c16:uniqueId val="{00000003-9637-4C20-B9E7-96D93DB316DD}"/>
              </c:ext>
            </c:extLst>
          </c:dPt>
          <c:dPt>
            <c:idx val="2"/>
            <c:invertIfNegative val="0"/>
            <c:bubble3D val="0"/>
            <c:spPr>
              <a:solidFill>
                <a:srgbClr val="002060"/>
              </a:solidFill>
              <a:ln>
                <a:noFill/>
              </a:ln>
              <a:effectLst/>
            </c:spPr>
            <c:extLst>
              <c:ext xmlns:c16="http://schemas.microsoft.com/office/drawing/2014/chart" uri="{C3380CC4-5D6E-409C-BE32-E72D297353CC}">
                <c16:uniqueId val="{00000005-9637-4C20-B9E7-96D93DB316DD}"/>
              </c:ext>
            </c:extLst>
          </c:dPt>
          <c:dPt>
            <c:idx val="3"/>
            <c:invertIfNegative val="0"/>
            <c:bubble3D val="0"/>
            <c:spPr>
              <a:solidFill>
                <a:srgbClr val="002060"/>
              </a:solidFill>
              <a:ln>
                <a:noFill/>
              </a:ln>
              <a:effectLst/>
            </c:spPr>
            <c:extLst>
              <c:ext xmlns:c16="http://schemas.microsoft.com/office/drawing/2014/chart" uri="{C3380CC4-5D6E-409C-BE32-E72D297353CC}">
                <c16:uniqueId val="{00000007-9637-4C20-B9E7-96D93DB316DD}"/>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Energy!$D$5:$G$5</c:f>
              <c:numCache>
                <c:formatCode>General</c:formatCode>
                <c:ptCount val="4"/>
                <c:pt idx="0">
                  <c:v>2020</c:v>
                </c:pt>
                <c:pt idx="1">
                  <c:v>2021</c:v>
                </c:pt>
                <c:pt idx="2">
                  <c:v>2022</c:v>
                </c:pt>
                <c:pt idx="3">
                  <c:v>2023</c:v>
                </c:pt>
              </c:numCache>
            </c:numRef>
          </c:cat>
          <c:val>
            <c:numRef>
              <c:f>Energy!$D$65:$G$65</c:f>
              <c:numCache>
                <c:formatCode>#,##0</c:formatCode>
                <c:ptCount val="4"/>
                <c:pt idx="0">
                  <c:v>30558</c:v>
                </c:pt>
                <c:pt idx="1">
                  <c:v>16547</c:v>
                </c:pt>
                <c:pt idx="2">
                  <c:v>16917</c:v>
                </c:pt>
                <c:pt idx="3">
                  <c:v>11497</c:v>
                </c:pt>
              </c:numCache>
            </c:numRef>
          </c:val>
          <c:extLst>
            <c:ext xmlns:c16="http://schemas.microsoft.com/office/drawing/2014/chart" uri="{C3380CC4-5D6E-409C-BE32-E72D297353CC}">
              <c16:uniqueId val="{00000008-9637-4C20-B9E7-96D93DB316DD}"/>
            </c:ext>
          </c:extLst>
        </c:ser>
        <c:dLbls>
          <c:dLblPos val="inEnd"/>
          <c:showLegendKey val="0"/>
          <c:showVal val="1"/>
          <c:showCatName val="0"/>
          <c:showSerName val="0"/>
          <c:showPercent val="0"/>
          <c:showBubbleSize val="0"/>
        </c:dLbls>
        <c:gapWidth val="80"/>
        <c:overlap val="100"/>
        <c:axId val="642998736"/>
        <c:axId val="2103718288"/>
      </c:barChart>
      <c:catAx>
        <c:axId val="642998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103718288"/>
        <c:crosses val="autoZero"/>
        <c:auto val="1"/>
        <c:lblAlgn val="ctr"/>
        <c:lblOffset val="100"/>
        <c:noMultiLvlLbl val="0"/>
      </c:catAx>
      <c:valAx>
        <c:axId val="2103718288"/>
        <c:scaling>
          <c:orientation val="minMax"/>
        </c:scaling>
        <c:delete val="1"/>
        <c:axPos val="l"/>
        <c:numFmt formatCode="#,##0" sourceLinked="1"/>
        <c:majorTickMark val="none"/>
        <c:minorTickMark val="none"/>
        <c:tickLblPos val="nextTo"/>
        <c:crossAx val="6429987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2890126685695198E-3"/>
          <c:y val="7.4899673905112563E-3"/>
          <c:w val="0.92198877818794345"/>
          <c:h val="0.86869399472046416"/>
        </c:manualLayout>
      </c:layout>
      <c:barChart>
        <c:barDir val="col"/>
        <c:grouping val="stacked"/>
        <c:varyColors val="0"/>
        <c:ser>
          <c:idx val="0"/>
          <c:order val="0"/>
          <c:spPr>
            <a:solidFill>
              <a:schemeClr val="accent1"/>
            </a:solidFill>
            <a:ln>
              <a:noFill/>
            </a:ln>
            <a:effectLst/>
          </c:spPr>
          <c:invertIfNegative val="0"/>
          <c:cat>
            <c:numRef>
              <c:f>Waste!$D$5:$G$5</c:f>
              <c:numCache>
                <c:formatCode>General</c:formatCode>
                <c:ptCount val="4"/>
                <c:pt idx="0">
                  <c:v>2020</c:v>
                </c:pt>
                <c:pt idx="1">
                  <c:v>2021</c:v>
                </c:pt>
                <c:pt idx="2">
                  <c:v>2022</c:v>
                </c:pt>
                <c:pt idx="3">
                  <c:v>2023</c:v>
                </c:pt>
              </c:numCache>
            </c:numRef>
          </c:cat>
          <c:val>
            <c:numRef>
              <c:f>[6]Waste!$D$4:$G$4</c:f>
              <c:numCache>
                <c:formatCode>General</c:formatCode>
                <c:ptCount val="4"/>
                <c:pt idx="0">
                  <c:v>2020</c:v>
                </c:pt>
                <c:pt idx="1">
                  <c:v>2021</c:v>
                </c:pt>
                <c:pt idx="2">
                  <c:v>2022</c:v>
                </c:pt>
                <c:pt idx="3">
                  <c:v>2023</c:v>
                </c:pt>
              </c:numCache>
            </c:numRef>
          </c:val>
          <c:extLst>
            <c:ext xmlns:c16="http://schemas.microsoft.com/office/drawing/2014/chart" uri="{C3380CC4-5D6E-409C-BE32-E72D297353CC}">
              <c16:uniqueId val="{00000000-D14C-4336-81DA-E8357A149871}"/>
            </c:ext>
          </c:extLst>
        </c:ser>
        <c:ser>
          <c:idx val="1"/>
          <c:order val="1"/>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2-D14C-4336-81DA-E8357A149871}"/>
              </c:ext>
            </c:extLst>
          </c:dPt>
          <c:dPt>
            <c:idx val="1"/>
            <c:invertIfNegative val="0"/>
            <c:bubble3D val="0"/>
            <c:spPr>
              <a:solidFill>
                <a:srgbClr val="002060"/>
              </a:solidFill>
              <a:ln>
                <a:noFill/>
              </a:ln>
              <a:effectLst/>
            </c:spPr>
            <c:extLst>
              <c:ext xmlns:c16="http://schemas.microsoft.com/office/drawing/2014/chart" uri="{C3380CC4-5D6E-409C-BE32-E72D297353CC}">
                <c16:uniqueId val="{00000004-D14C-4336-81DA-E8357A149871}"/>
              </c:ext>
            </c:extLst>
          </c:dPt>
          <c:dPt>
            <c:idx val="2"/>
            <c:invertIfNegative val="0"/>
            <c:bubble3D val="0"/>
            <c:spPr>
              <a:solidFill>
                <a:srgbClr val="002060"/>
              </a:solidFill>
              <a:ln>
                <a:noFill/>
              </a:ln>
              <a:effectLst/>
            </c:spPr>
            <c:extLst>
              <c:ext xmlns:c16="http://schemas.microsoft.com/office/drawing/2014/chart" uri="{C3380CC4-5D6E-409C-BE32-E72D297353CC}">
                <c16:uniqueId val="{00000006-D14C-4336-81DA-E8357A149871}"/>
              </c:ext>
            </c:extLst>
          </c:dPt>
          <c:dPt>
            <c:idx val="3"/>
            <c:invertIfNegative val="0"/>
            <c:bubble3D val="0"/>
            <c:spPr>
              <a:solidFill>
                <a:srgbClr val="002060"/>
              </a:solidFill>
              <a:ln>
                <a:noFill/>
              </a:ln>
              <a:effectLst/>
            </c:spPr>
            <c:extLst>
              <c:ext xmlns:c16="http://schemas.microsoft.com/office/drawing/2014/chart" uri="{C3380CC4-5D6E-409C-BE32-E72D297353CC}">
                <c16:uniqueId val="{00000008-D14C-4336-81DA-E8357A149871}"/>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Waste!$D$5:$G$5</c:f>
              <c:numCache>
                <c:formatCode>General</c:formatCode>
                <c:ptCount val="4"/>
                <c:pt idx="0">
                  <c:v>2020</c:v>
                </c:pt>
                <c:pt idx="1">
                  <c:v>2021</c:v>
                </c:pt>
                <c:pt idx="2">
                  <c:v>2022</c:v>
                </c:pt>
                <c:pt idx="3">
                  <c:v>2023</c:v>
                </c:pt>
              </c:numCache>
            </c:numRef>
          </c:cat>
          <c:val>
            <c:numRef>
              <c:f>Waste!$D$6:$G$6</c:f>
              <c:numCache>
                <c:formatCode>#,##0</c:formatCode>
                <c:ptCount val="4"/>
                <c:pt idx="0">
                  <c:v>100341383</c:v>
                </c:pt>
                <c:pt idx="1">
                  <c:v>93807384</c:v>
                </c:pt>
                <c:pt idx="2">
                  <c:v>94723935</c:v>
                </c:pt>
                <c:pt idx="3">
                  <c:v>102514185</c:v>
                </c:pt>
              </c:numCache>
            </c:numRef>
          </c:val>
          <c:extLst>
            <c:ext xmlns:c16="http://schemas.microsoft.com/office/drawing/2014/chart" uri="{C3380CC4-5D6E-409C-BE32-E72D297353CC}">
              <c16:uniqueId val="{00000009-D14C-4336-81DA-E8357A149871}"/>
            </c:ext>
          </c:extLst>
        </c:ser>
        <c:dLbls>
          <c:showLegendKey val="0"/>
          <c:showVal val="0"/>
          <c:showCatName val="0"/>
          <c:showSerName val="0"/>
          <c:showPercent val="0"/>
          <c:showBubbleSize val="0"/>
        </c:dLbls>
        <c:gapWidth val="50"/>
        <c:overlap val="100"/>
        <c:axId val="643590656"/>
        <c:axId val="2103720688"/>
      </c:barChart>
      <c:catAx>
        <c:axId val="643590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103720688"/>
        <c:crosses val="autoZero"/>
        <c:auto val="1"/>
        <c:lblAlgn val="ctr"/>
        <c:lblOffset val="100"/>
        <c:noMultiLvlLbl val="0"/>
      </c:catAx>
      <c:valAx>
        <c:axId val="2103720688"/>
        <c:scaling>
          <c:orientation val="minMax"/>
        </c:scaling>
        <c:delete val="1"/>
        <c:axPos val="l"/>
        <c:numFmt formatCode="General" sourceLinked="1"/>
        <c:majorTickMark val="out"/>
        <c:minorTickMark val="none"/>
        <c:tickLblPos val="nextTo"/>
        <c:crossAx val="64359065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318554594277798E-2"/>
          <c:y val="3.0325870259418252E-2"/>
          <c:w val="0.82123731418341794"/>
          <c:h val="0.89876563053937542"/>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overflow" horzOverflow="overflow"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Employees!$D$7:$G$7</c:f>
              <c:numCache>
                <c:formatCode>General</c:formatCode>
                <c:ptCount val="4"/>
                <c:pt idx="0">
                  <c:v>2020</c:v>
                </c:pt>
                <c:pt idx="1">
                  <c:v>2021</c:v>
                </c:pt>
                <c:pt idx="2">
                  <c:v>2022</c:v>
                </c:pt>
                <c:pt idx="3">
                  <c:v>2023</c:v>
                </c:pt>
              </c:numCache>
            </c:numRef>
          </c:cat>
          <c:val>
            <c:numRef>
              <c:f>Employees!$D$8:$G$8</c:f>
              <c:numCache>
                <c:formatCode>#,##0</c:formatCode>
                <c:ptCount val="4"/>
                <c:pt idx="0">
                  <c:v>270068</c:v>
                </c:pt>
                <c:pt idx="1">
                  <c:v>259279</c:v>
                </c:pt>
                <c:pt idx="2">
                  <c:v>261839.90000000002</c:v>
                </c:pt>
                <c:pt idx="3">
                  <c:v>267814</c:v>
                </c:pt>
              </c:numCache>
            </c:numRef>
          </c:val>
          <c:extLst>
            <c:ext xmlns:c16="http://schemas.microsoft.com/office/drawing/2014/chart" uri="{C3380CC4-5D6E-409C-BE32-E72D297353CC}">
              <c16:uniqueId val="{00000000-3DE2-4FCC-9048-D1A0E6E6061B}"/>
            </c:ext>
          </c:extLst>
        </c:ser>
        <c:dLbls>
          <c:showLegendKey val="0"/>
          <c:showVal val="0"/>
          <c:showCatName val="0"/>
          <c:showSerName val="0"/>
          <c:showPercent val="0"/>
          <c:showBubbleSize val="0"/>
        </c:dLbls>
        <c:gapWidth val="50"/>
        <c:overlap val="-27"/>
        <c:axId val="1848286703"/>
        <c:axId val="50551071"/>
      </c:barChart>
      <c:date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0"/>
        <c:lblOffset val="100"/>
        <c:baseTimeUnit val="days"/>
      </c:dateAx>
      <c:valAx>
        <c:axId val="50551071"/>
        <c:scaling>
          <c:orientation val="minMax"/>
          <c:max val="275000"/>
          <c:min val="0"/>
        </c:scaling>
        <c:delete val="1"/>
        <c:axPos val="l"/>
        <c:numFmt formatCode="#,##0"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8786974181866485E-2"/>
          <c:y val="2.2083692570122371E-2"/>
          <c:w val="0.8506764525123155"/>
          <c:h val="0.91596838981131612"/>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Employees!$D$7:$G$7</c:f>
              <c:numCache>
                <c:formatCode>General</c:formatCode>
                <c:ptCount val="4"/>
                <c:pt idx="0">
                  <c:v>2020</c:v>
                </c:pt>
                <c:pt idx="1">
                  <c:v>2021</c:v>
                </c:pt>
                <c:pt idx="2">
                  <c:v>2022</c:v>
                </c:pt>
                <c:pt idx="3">
                  <c:v>2023</c:v>
                </c:pt>
              </c:numCache>
            </c:numRef>
          </c:cat>
          <c:val>
            <c:numRef>
              <c:f>Employees!$D$38:$G$38</c:f>
              <c:numCache>
                <c:formatCode>#,##0</c:formatCode>
                <c:ptCount val="4"/>
                <c:pt idx="0">
                  <c:v>259359</c:v>
                </c:pt>
                <c:pt idx="1">
                  <c:v>238135</c:v>
                </c:pt>
                <c:pt idx="2">
                  <c:v>240562</c:v>
                </c:pt>
                <c:pt idx="3">
                  <c:v>250333</c:v>
                </c:pt>
              </c:numCache>
            </c:numRef>
          </c:val>
          <c:extLst>
            <c:ext xmlns:c16="http://schemas.microsoft.com/office/drawing/2014/chart" uri="{C3380CC4-5D6E-409C-BE32-E72D297353CC}">
              <c16:uniqueId val="{00000000-8B83-4B8D-A16A-CD3810F22016}"/>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260000"/>
          <c:min val="0"/>
        </c:scaling>
        <c:delete val="1"/>
        <c:axPos val="l"/>
        <c:numFmt formatCode="#,##0"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955808275647455E-2"/>
          <c:y val="2.2431897372053464E-2"/>
          <c:w val="0.87395654782447785"/>
          <c:h val="0.92822711553463255"/>
        </c:manualLayout>
      </c:layout>
      <c:barChart>
        <c:barDir val="col"/>
        <c:grouping val="clustered"/>
        <c:varyColors val="0"/>
        <c:ser>
          <c:idx val="0"/>
          <c:order val="0"/>
          <c:spPr>
            <a:solidFill>
              <a:srgbClr val="00206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Employees!$D$7:$G$7</c:f>
              <c:numCache>
                <c:formatCode>General</c:formatCode>
                <c:ptCount val="4"/>
                <c:pt idx="0">
                  <c:v>2020</c:v>
                </c:pt>
                <c:pt idx="1">
                  <c:v>2021</c:v>
                </c:pt>
                <c:pt idx="2">
                  <c:v>2022</c:v>
                </c:pt>
                <c:pt idx="3">
                  <c:v>2023</c:v>
                </c:pt>
              </c:numCache>
            </c:numRef>
          </c:cat>
          <c:val>
            <c:numRef>
              <c:f>Employees!$D$100:$G$100</c:f>
              <c:numCache>
                <c:formatCode>#,##0</c:formatCode>
                <c:ptCount val="4"/>
                <c:pt idx="0">
                  <c:v>9</c:v>
                </c:pt>
                <c:pt idx="1">
                  <c:v>12</c:v>
                </c:pt>
                <c:pt idx="2">
                  <c:v>11</c:v>
                </c:pt>
                <c:pt idx="3">
                  <c:v>12</c:v>
                </c:pt>
              </c:numCache>
            </c:numRef>
          </c:val>
          <c:extLst>
            <c:ext xmlns:c16="http://schemas.microsoft.com/office/drawing/2014/chart" uri="{C3380CC4-5D6E-409C-BE32-E72D297353CC}">
              <c16:uniqueId val="{00000000-5ADF-4838-91C5-2BB7F681B7A2}"/>
            </c:ext>
          </c:extLst>
        </c:ser>
        <c:dLbls>
          <c:showLegendKey val="0"/>
          <c:showVal val="1"/>
          <c:showCatName val="0"/>
          <c:showSerName val="0"/>
          <c:showPercent val="0"/>
          <c:showBubbleSize val="0"/>
        </c:dLbls>
        <c:gapWidth val="50"/>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12"/>
        </c:scaling>
        <c:delete val="1"/>
        <c:axPos val="l"/>
        <c:numFmt formatCode="#,##0"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859436129796525E-2"/>
          <c:y val="6.3729165043497813E-4"/>
          <c:w val="0.88021625210800514"/>
          <c:h val="0.94510560639104724"/>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Employees!$D$93:$G$93</c:f>
              <c:numCache>
                <c:formatCode>General</c:formatCode>
                <c:ptCount val="4"/>
                <c:pt idx="0">
                  <c:v>2020</c:v>
                </c:pt>
                <c:pt idx="1">
                  <c:v>2021</c:v>
                </c:pt>
                <c:pt idx="2">
                  <c:v>2022</c:v>
                </c:pt>
                <c:pt idx="3">
                  <c:v>2023</c:v>
                </c:pt>
              </c:numCache>
            </c:numRef>
          </c:cat>
          <c:val>
            <c:numRef>
              <c:f>Employees!$D$110:$G$110</c:f>
              <c:numCache>
                <c:formatCode>#,##0</c:formatCode>
                <c:ptCount val="4"/>
                <c:pt idx="0">
                  <c:v>26992</c:v>
                </c:pt>
                <c:pt idx="1">
                  <c:v>31140</c:v>
                </c:pt>
                <c:pt idx="2">
                  <c:v>38488</c:v>
                </c:pt>
                <c:pt idx="3">
                  <c:v>41075</c:v>
                </c:pt>
              </c:numCache>
            </c:numRef>
          </c:val>
          <c:extLst>
            <c:ext xmlns:c16="http://schemas.microsoft.com/office/drawing/2014/chart" uri="{C3380CC4-5D6E-409C-BE32-E72D297353CC}">
              <c16:uniqueId val="{00000000-9458-43C8-921F-FC50D80F9540}"/>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42000"/>
          <c:min val="0"/>
        </c:scaling>
        <c:delete val="1"/>
        <c:axPos val="l"/>
        <c:numFmt formatCode="#,##0"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5953063845718488"/>
          <c:y val="1.6817570341325798E-2"/>
          <c:w val="0.46269047506910943"/>
          <c:h val="0.9033360982585914"/>
        </c:manualLayout>
      </c:layout>
      <c:barChart>
        <c:barDir val="col"/>
        <c:grouping val="clustered"/>
        <c:varyColors val="0"/>
        <c:ser>
          <c:idx val="0"/>
          <c:order val="0"/>
          <c:spPr>
            <a:solidFill>
              <a:srgbClr val="002060"/>
            </a:solidFill>
            <a:ln w="19050">
              <a:solidFill>
                <a:schemeClr val="lt1"/>
              </a:solidFill>
            </a:ln>
            <a:effectLst/>
          </c:spPr>
          <c:invertIfNegative val="0"/>
          <c:dPt>
            <c:idx val="0"/>
            <c:invertIfNegative val="0"/>
            <c:bubble3D val="0"/>
            <c:spPr>
              <a:solidFill>
                <a:srgbClr val="B99D75"/>
              </a:solidFill>
              <a:ln w="19050">
                <a:solidFill>
                  <a:schemeClr val="lt1"/>
                </a:solidFill>
              </a:ln>
              <a:effectLst/>
            </c:spPr>
            <c:extLst>
              <c:ext xmlns:c16="http://schemas.microsoft.com/office/drawing/2014/chart" uri="{C3380CC4-5D6E-409C-BE32-E72D297353CC}">
                <c16:uniqueId val="{00000001-1930-40A4-9EF6-28FF69970EEF}"/>
              </c:ext>
            </c:extLst>
          </c:dPt>
          <c:dPt>
            <c:idx val="1"/>
            <c:invertIfNegative val="0"/>
            <c:bubble3D val="0"/>
            <c:spPr>
              <a:solidFill>
                <a:srgbClr val="002060"/>
              </a:solidFill>
              <a:ln w="19050">
                <a:solidFill>
                  <a:schemeClr val="lt1"/>
                </a:solidFill>
              </a:ln>
              <a:effectLst/>
            </c:spPr>
            <c:extLst>
              <c:ext xmlns:c16="http://schemas.microsoft.com/office/drawing/2014/chart" uri="{C3380CC4-5D6E-409C-BE32-E72D297353CC}">
                <c16:uniqueId val="{00000003-1930-40A4-9EF6-28FF69970EEF}"/>
              </c:ext>
            </c:extLst>
          </c:dPt>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Employees!$B$102:$B$103</c:f>
              <c:strCache>
                <c:ptCount val="2"/>
                <c:pt idx="0">
                  <c:v>Мужчины</c:v>
                </c:pt>
                <c:pt idx="1">
                  <c:v>Женщины</c:v>
                </c:pt>
              </c:strCache>
            </c:strRef>
          </c:cat>
          <c:val>
            <c:numRef>
              <c:f>Employees!$G$102:$G$103</c:f>
              <c:numCache>
                <c:formatCode>#,##0</c:formatCode>
                <c:ptCount val="2"/>
                <c:pt idx="0">
                  <c:v>11</c:v>
                </c:pt>
                <c:pt idx="1">
                  <c:v>13</c:v>
                </c:pt>
              </c:numCache>
            </c:numRef>
          </c:val>
          <c:extLst>
            <c:ext xmlns:c16="http://schemas.microsoft.com/office/drawing/2014/chart" uri="{C3380CC4-5D6E-409C-BE32-E72D297353CC}">
              <c16:uniqueId val="{00000004-1930-40A4-9EF6-28FF69970EEF}"/>
            </c:ext>
          </c:extLst>
        </c:ser>
        <c:dLbls>
          <c:showLegendKey val="0"/>
          <c:showVal val="0"/>
          <c:showCatName val="0"/>
          <c:showSerName val="0"/>
          <c:showPercent val="0"/>
          <c:showBubbleSize val="0"/>
        </c:dLbls>
        <c:gapWidth val="50"/>
        <c:axId val="1954825791"/>
        <c:axId val="410990352"/>
      </c:barChart>
      <c:catAx>
        <c:axId val="1954825791"/>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410990352"/>
        <c:crosses val="autoZero"/>
        <c:auto val="1"/>
        <c:lblAlgn val="ctr"/>
        <c:lblOffset val="100"/>
        <c:noMultiLvlLbl val="0"/>
      </c:catAx>
      <c:valAx>
        <c:axId val="410990352"/>
        <c:scaling>
          <c:orientation val="minMax"/>
          <c:min val="0"/>
        </c:scaling>
        <c:delete val="1"/>
        <c:axPos val="l"/>
        <c:numFmt formatCode="#,##0" sourceLinked="1"/>
        <c:majorTickMark val="out"/>
        <c:minorTickMark val="none"/>
        <c:tickLblPos val="nextTo"/>
        <c:crossAx val="1954825791"/>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197228251910629"/>
          <c:y val="1.4327368138949373E-2"/>
          <c:w val="0.73206088758097965"/>
          <c:h val="0.91886780921673927"/>
        </c:manualLayout>
      </c:layout>
      <c:barChart>
        <c:barDir val="col"/>
        <c:grouping val="clustered"/>
        <c:varyColors val="0"/>
        <c:ser>
          <c:idx val="0"/>
          <c:order val="0"/>
          <c:spPr>
            <a:solidFill>
              <a:schemeClr val="accent1"/>
            </a:solidFill>
            <a:ln w="19050">
              <a:solidFill>
                <a:schemeClr val="lt1"/>
              </a:solidFill>
            </a:ln>
            <a:effectLst/>
          </c:spPr>
          <c:invertIfNegative val="0"/>
          <c:dPt>
            <c:idx val="0"/>
            <c:invertIfNegative val="0"/>
            <c:bubble3D val="0"/>
            <c:spPr>
              <a:solidFill>
                <a:srgbClr val="002060"/>
              </a:solidFill>
              <a:ln w="19050">
                <a:solidFill>
                  <a:schemeClr val="lt1"/>
                </a:solidFill>
              </a:ln>
              <a:effectLst/>
            </c:spPr>
            <c:extLst>
              <c:ext xmlns:c16="http://schemas.microsoft.com/office/drawing/2014/chart" uri="{C3380CC4-5D6E-409C-BE32-E72D297353CC}">
                <c16:uniqueId val="{00000001-67F7-4004-8FD6-2B291293581A}"/>
              </c:ext>
            </c:extLst>
          </c:dPt>
          <c:dPt>
            <c:idx val="1"/>
            <c:invertIfNegative val="0"/>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3-67F7-4004-8FD6-2B291293581A}"/>
              </c:ext>
            </c:extLst>
          </c:dPt>
          <c:dPt>
            <c:idx val="2"/>
            <c:invertIfNegative val="0"/>
            <c:bubble3D val="0"/>
            <c:spPr>
              <a:solidFill>
                <a:srgbClr val="B99D75"/>
              </a:solidFill>
              <a:ln w="19050">
                <a:solidFill>
                  <a:schemeClr val="lt1"/>
                </a:solidFill>
              </a:ln>
              <a:effectLst/>
            </c:spPr>
            <c:extLst>
              <c:ext xmlns:c16="http://schemas.microsoft.com/office/drawing/2014/chart" uri="{C3380CC4-5D6E-409C-BE32-E72D297353CC}">
                <c16:uniqueId val="{00000005-67F7-4004-8FD6-2B291293581A}"/>
              </c:ext>
            </c:extLst>
          </c:dPt>
          <c:dLbls>
            <c:spPr>
              <a:noFill/>
              <a:ln>
                <a:noFill/>
              </a:ln>
              <a:effectLst/>
            </c:spPr>
            <c:txPr>
              <a:bodyPr rot="0" spcFirstLastPara="1" vertOverflow="ellipsis" vert="horz" wrap="square" anchor="ctr" anchorCtr="1"/>
              <a:lstStyle/>
              <a:p>
                <a:pPr>
                  <a:defRPr sz="9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Employees!$B$105:$B$107</c:f>
              <c:strCache>
                <c:ptCount val="3"/>
                <c:pt idx="0">
                  <c:v>До 30</c:v>
                </c:pt>
                <c:pt idx="1">
                  <c:v>30-50</c:v>
                </c:pt>
                <c:pt idx="2">
                  <c:v>Страше 50</c:v>
                </c:pt>
              </c:strCache>
            </c:strRef>
          </c:cat>
          <c:val>
            <c:numRef>
              <c:f>Employees!$G$105:$G$107</c:f>
              <c:numCache>
                <c:formatCode>#,##0</c:formatCode>
                <c:ptCount val="3"/>
                <c:pt idx="0">
                  <c:v>19</c:v>
                </c:pt>
                <c:pt idx="1">
                  <c:v>11</c:v>
                </c:pt>
                <c:pt idx="2">
                  <c:v>10</c:v>
                </c:pt>
              </c:numCache>
            </c:numRef>
          </c:val>
          <c:extLst>
            <c:ext xmlns:c16="http://schemas.microsoft.com/office/drawing/2014/chart" uri="{C3380CC4-5D6E-409C-BE32-E72D297353CC}">
              <c16:uniqueId val="{00000006-67F7-4004-8FD6-2B291293581A}"/>
            </c:ext>
          </c:extLst>
        </c:ser>
        <c:dLbls>
          <c:showLegendKey val="0"/>
          <c:showVal val="0"/>
          <c:showCatName val="0"/>
          <c:showSerName val="0"/>
          <c:showPercent val="0"/>
          <c:showBubbleSize val="0"/>
        </c:dLbls>
        <c:gapWidth val="50"/>
        <c:axId val="4001328"/>
        <c:axId val="1958235583"/>
      </c:barChart>
      <c:catAx>
        <c:axId val="400132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958235583"/>
        <c:crosses val="autoZero"/>
        <c:auto val="1"/>
        <c:lblAlgn val="ctr"/>
        <c:lblOffset val="100"/>
        <c:noMultiLvlLbl val="0"/>
      </c:catAx>
      <c:valAx>
        <c:axId val="1958235583"/>
        <c:scaling>
          <c:orientation val="minMax"/>
        </c:scaling>
        <c:delete val="1"/>
        <c:axPos val="l"/>
        <c:numFmt formatCode="#,##0" sourceLinked="1"/>
        <c:majorTickMark val="out"/>
        <c:minorTickMark val="none"/>
        <c:tickLblPos val="nextTo"/>
        <c:crossAx val="40013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927790500072366E-2"/>
          <c:y val="6.494527846077942E-3"/>
          <c:w val="0.88976822029068947"/>
          <c:h val="0.99350547215392204"/>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Employees!$D$7:$G$7</c:f>
              <c:numCache>
                <c:formatCode>General</c:formatCode>
                <c:ptCount val="4"/>
                <c:pt idx="0">
                  <c:v>2020</c:v>
                </c:pt>
                <c:pt idx="1">
                  <c:v>2021</c:v>
                </c:pt>
                <c:pt idx="2">
                  <c:v>2022</c:v>
                </c:pt>
                <c:pt idx="3">
                  <c:v>2023</c:v>
                </c:pt>
              </c:numCache>
            </c:numRef>
          </c:cat>
          <c:val>
            <c:numRef>
              <c:f>Employees!$D$139:$G$139</c:f>
              <c:numCache>
                <c:formatCode>#,##0</c:formatCode>
                <c:ptCount val="4"/>
                <c:pt idx="0">
                  <c:v>10554</c:v>
                </c:pt>
                <c:pt idx="1">
                  <c:v>9661</c:v>
                </c:pt>
                <c:pt idx="2">
                  <c:v>9560</c:v>
                </c:pt>
                <c:pt idx="3">
                  <c:v>8555</c:v>
                </c:pt>
              </c:numCache>
            </c:numRef>
          </c:val>
          <c:extLst>
            <c:ext xmlns:c16="http://schemas.microsoft.com/office/drawing/2014/chart" uri="{C3380CC4-5D6E-409C-BE32-E72D297353CC}">
              <c16:uniqueId val="{00000000-6B35-47AD-82FA-A98404496329}"/>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11000"/>
        </c:scaling>
        <c:delete val="1"/>
        <c:axPos val="l"/>
        <c:numFmt formatCode="#,##0"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617649517324987E-2"/>
          <c:y val="2.2528621897565645E-2"/>
          <c:w val="0.88272058314268376"/>
          <c:h val="0.92645103414806418"/>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Employees!$D$7:$G$7</c:f>
              <c:numCache>
                <c:formatCode>General</c:formatCode>
                <c:ptCount val="4"/>
                <c:pt idx="0">
                  <c:v>2020</c:v>
                </c:pt>
                <c:pt idx="1">
                  <c:v>2021</c:v>
                </c:pt>
                <c:pt idx="2">
                  <c:v>2022</c:v>
                </c:pt>
                <c:pt idx="3">
                  <c:v>2023</c:v>
                </c:pt>
              </c:numCache>
            </c:numRef>
          </c:cat>
          <c:val>
            <c:numRef>
              <c:f>Employees!$D$150:$G$150</c:f>
              <c:numCache>
                <c:formatCode>#,##0</c:formatCode>
                <c:ptCount val="4"/>
                <c:pt idx="0">
                  <c:v>131.2731114632858</c:v>
                </c:pt>
                <c:pt idx="1">
                  <c:v>133.31488655229663</c:v>
                </c:pt>
                <c:pt idx="2">
                  <c:v>100.91594827586208</c:v>
                </c:pt>
                <c:pt idx="3">
                  <c:v>61.167158156138449</c:v>
                </c:pt>
              </c:numCache>
            </c:numRef>
          </c:val>
          <c:extLst>
            <c:ext xmlns:c16="http://schemas.microsoft.com/office/drawing/2014/chart" uri="{C3380CC4-5D6E-409C-BE32-E72D297353CC}">
              <c16:uniqueId val="{00000000-545B-4F79-84B8-5B67887C91AB}"/>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scaling>
        <c:delete val="1"/>
        <c:axPos val="l"/>
        <c:numFmt formatCode="#,##0" sourceLinked="1"/>
        <c:majorTickMark val="none"/>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344055182550502"/>
          <c:y val="9.3022074738826149E-2"/>
          <c:w val="0.76759074347017597"/>
          <c:h val="0.70482097031308377"/>
        </c:manualLayout>
      </c:layout>
      <c:barChart>
        <c:barDir val="col"/>
        <c:grouping val="stacked"/>
        <c:varyColors val="0"/>
        <c:ser>
          <c:idx val="1"/>
          <c:order val="0"/>
          <c:tx>
            <c:v>Scope 1</c:v>
          </c:tx>
          <c:spPr>
            <a:solidFill>
              <a:schemeClr val="accent5">
                <a:lumMod val="50000"/>
              </a:schemeClr>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Emissions!$D$7:$G$7</c:f>
              <c:numCache>
                <c:formatCode>General</c:formatCode>
                <c:ptCount val="4"/>
                <c:pt idx="0">
                  <c:v>2020</c:v>
                </c:pt>
                <c:pt idx="1">
                  <c:v>2021</c:v>
                </c:pt>
                <c:pt idx="2">
                  <c:v>2022</c:v>
                </c:pt>
                <c:pt idx="3">
                  <c:v>2023</c:v>
                </c:pt>
              </c:numCache>
            </c:numRef>
          </c:cat>
          <c:val>
            <c:numRef>
              <c:f>Emissions!$D$9:$G$9</c:f>
              <c:numCache>
                <c:formatCode>#,##0.0</c:formatCode>
                <c:ptCount val="4"/>
                <c:pt idx="0">
                  <c:v>56.287422402808602</c:v>
                </c:pt>
                <c:pt idx="1">
                  <c:v>61.594014983517255</c:v>
                </c:pt>
                <c:pt idx="2">
                  <c:v>50.581721386062085</c:v>
                </c:pt>
                <c:pt idx="3">
                  <c:v>52.287362399038777</c:v>
                </c:pt>
              </c:numCache>
            </c:numRef>
          </c:val>
          <c:extLst>
            <c:ext xmlns:c16="http://schemas.microsoft.com/office/drawing/2014/chart" uri="{C3380CC4-5D6E-409C-BE32-E72D297353CC}">
              <c16:uniqueId val="{00000000-029B-4EE3-8184-16B75EAE14FA}"/>
            </c:ext>
          </c:extLst>
        </c:ser>
        <c:ser>
          <c:idx val="2"/>
          <c:order val="1"/>
          <c:tx>
            <c:v>Scope 2</c:v>
          </c:tx>
          <c:spPr>
            <a:solidFill>
              <a:srgbClr val="B99D75"/>
            </a:solidFill>
            <a:ln>
              <a:noFill/>
            </a:ln>
            <a:effectLst/>
          </c:spPr>
          <c:invertIfNegative val="0"/>
          <c:dLbls>
            <c:dLbl>
              <c:idx val="0"/>
              <c:layout>
                <c:manualLayout>
                  <c:x val="-2.0121900692557796E-3"/>
                  <c:y val="-1.56676581292322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C9E-490D-B8B6-244780CF9921}"/>
                </c:ext>
              </c:extLst>
            </c:dLbl>
            <c:dLbl>
              <c:idx val="2"/>
              <c:layout>
                <c:manualLayout>
                  <c:x val="0"/>
                  <c:y val="-2.089021083897636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C9E-490D-B8B6-244780CF9921}"/>
                </c:ext>
              </c:extLst>
            </c:dLbl>
            <c:dLbl>
              <c:idx val="3"/>
              <c:layout>
                <c:manualLayout>
                  <c:x val="-1.475589004657473E-16"/>
                  <c:y val="-1.56676581292322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C9E-490D-B8B6-244780CF9921}"/>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Emissions!$D$7:$G$7</c:f>
              <c:numCache>
                <c:formatCode>General</c:formatCode>
                <c:ptCount val="4"/>
                <c:pt idx="0">
                  <c:v>2020</c:v>
                </c:pt>
                <c:pt idx="1">
                  <c:v>2021</c:v>
                </c:pt>
                <c:pt idx="2">
                  <c:v>2022</c:v>
                </c:pt>
                <c:pt idx="3">
                  <c:v>2023</c:v>
                </c:pt>
              </c:numCache>
            </c:numRef>
          </c:cat>
          <c:val>
            <c:numRef>
              <c:f>Emissions!$D$31:$G$31</c:f>
              <c:numCache>
                <c:formatCode>#,##0.0</c:formatCode>
                <c:ptCount val="4"/>
                <c:pt idx="0">
                  <c:v>10.57</c:v>
                </c:pt>
                <c:pt idx="1">
                  <c:v>10.65</c:v>
                </c:pt>
                <c:pt idx="2">
                  <c:v>10.130000000000001</c:v>
                </c:pt>
                <c:pt idx="3">
                  <c:v>9.9700000000000006</c:v>
                </c:pt>
              </c:numCache>
            </c:numRef>
          </c:val>
          <c:extLst>
            <c:ext xmlns:c16="http://schemas.microsoft.com/office/drawing/2014/chart" uri="{C3380CC4-5D6E-409C-BE32-E72D297353CC}">
              <c16:uniqueId val="{00000001-029B-4EE3-8184-16B75EAE14FA}"/>
            </c:ext>
          </c:extLst>
        </c:ser>
        <c:dLbls>
          <c:dLblPos val="ctr"/>
          <c:showLegendKey val="0"/>
          <c:showVal val="1"/>
          <c:showCatName val="0"/>
          <c:showSerName val="0"/>
          <c:showPercent val="0"/>
          <c:showBubbleSize val="0"/>
        </c:dLbls>
        <c:gapWidth val="50"/>
        <c:overlap val="100"/>
        <c:axId val="695315168"/>
        <c:axId val="55548848"/>
      </c:barChart>
      <c:catAx>
        <c:axId val="69531516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55548848"/>
        <c:crossesAt val="0"/>
        <c:auto val="0"/>
        <c:lblAlgn val="ctr"/>
        <c:lblOffset val="100"/>
        <c:noMultiLvlLbl val="0"/>
      </c:catAx>
      <c:valAx>
        <c:axId val="55548848"/>
        <c:scaling>
          <c:orientation val="minMax"/>
          <c:max val="70"/>
        </c:scaling>
        <c:delete val="1"/>
        <c:axPos val="l"/>
        <c:numFmt formatCode="#,##0" sourceLinked="0"/>
        <c:majorTickMark val="out"/>
        <c:minorTickMark val="none"/>
        <c:tickLblPos val="nextTo"/>
        <c:crossAx val="695315168"/>
        <c:crosses val="autoZero"/>
        <c:crossBetween val="between"/>
        <c:majorUnit val="10"/>
      </c:valAx>
      <c:spPr>
        <a:noFill/>
        <a:ln w="25400">
          <a:noFill/>
        </a:ln>
        <a:effectLst/>
      </c:spPr>
    </c:plotArea>
    <c:legend>
      <c:legendPos val="b"/>
      <c:layout>
        <c:manualLayout>
          <c:xMode val="edge"/>
          <c:yMode val="edge"/>
          <c:x val="0.36244761157787958"/>
          <c:y val="0.892364031385951"/>
          <c:w val="0.28149250678330134"/>
          <c:h val="8.3753080938958044E-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4058237512623684E-2"/>
          <c:y val="0"/>
          <c:w val="0.88189262458610007"/>
          <c:h val="0.94757849153663254"/>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Employees!$D$7:$G$7</c:f>
              <c:numCache>
                <c:formatCode>General</c:formatCode>
                <c:ptCount val="4"/>
                <c:pt idx="0">
                  <c:v>2020</c:v>
                </c:pt>
                <c:pt idx="1">
                  <c:v>2021</c:v>
                </c:pt>
                <c:pt idx="2">
                  <c:v>2022</c:v>
                </c:pt>
                <c:pt idx="3">
                  <c:v>2023</c:v>
                </c:pt>
              </c:numCache>
            </c:numRef>
          </c:cat>
          <c:val>
            <c:numRef>
              <c:f>Employees!$D$151:$G$151</c:f>
              <c:numCache>
                <c:formatCode>#,##0</c:formatCode>
                <c:ptCount val="4"/>
                <c:pt idx="0">
                  <c:v>106.06965174129353</c:v>
                </c:pt>
                <c:pt idx="1">
                  <c:v>82.696177062374247</c:v>
                </c:pt>
                <c:pt idx="2">
                  <c:v>187.92029887920299</c:v>
                </c:pt>
                <c:pt idx="3">
                  <c:v>87.106246663107314</c:v>
                </c:pt>
              </c:numCache>
            </c:numRef>
          </c:val>
          <c:extLst>
            <c:ext xmlns:c16="http://schemas.microsoft.com/office/drawing/2014/chart" uri="{C3380CC4-5D6E-409C-BE32-E72D297353CC}">
              <c16:uniqueId val="{00000000-ABBA-4351-A2F0-27DC8364B05C}"/>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scaling>
        <c:delete val="1"/>
        <c:axPos val="l"/>
        <c:numFmt formatCode="#,##0" sourceLinked="1"/>
        <c:majorTickMark val="none"/>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190476190476197E-2"/>
          <c:y val="2.6317306081420702E-3"/>
          <c:w val="0.86967418546365916"/>
          <c:h val="0.93956401407270895"/>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Employees!$D$7:$G$7</c:f>
              <c:numCache>
                <c:formatCode>General</c:formatCode>
                <c:ptCount val="4"/>
                <c:pt idx="0">
                  <c:v>2020</c:v>
                </c:pt>
                <c:pt idx="1">
                  <c:v>2021</c:v>
                </c:pt>
                <c:pt idx="2">
                  <c:v>2022</c:v>
                </c:pt>
                <c:pt idx="3">
                  <c:v>2023</c:v>
                </c:pt>
              </c:numCache>
            </c:numRef>
          </c:cat>
          <c:val>
            <c:numRef>
              <c:f>Employees!$D$64:$G$64</c:f>
              <c:numCache>
                <c:formatCode>#,##0</c:formatCode>
                <c:ptCount val="4"/>
                <c:pt idx="0">
                  <c:v>10709</c:v>
                </c:pt>
                <c:pt idx="1">
                  <c:v>21143</c:v>
                </c:pt>
                <c:pt idx="2">
                  <c:v>21278</c:v>
                </c:pt>
                <c:pt idx="3">
                  <c:v>17481</c:v>
                </c:pt>
              </c:numCache>
            </c:numRef>
          </c:val>
          <c:extLst>
            <c:ext xmlns:c16="http://schemas.microsoft.com/office/drawing/2014/chart" uri="{C3380CC4-5D6E-409C-BE32-E72D297353CC}">
              <c16:uniqueId val="{00000000-CE93-4404-B4AA-4FFEB5A52329}"/>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22000"/>
          <c:min val="0"/>
        </c:scaling>
        <c:delete val="1"/>
        <c:axPos val="l"/>
        <c:numFmt formatCode="#,##0"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888335260626499E-2"/>
          <c:y val="1.4595833748629522E-2"/>
          <c:w val="0.86817975299508909"/>
          <c:h val="0.85757031776399595"/>
        </c:manualLayout>
      </c:layout>
      <c:barChart>
        <c:barDir val="col"/>
        <c:grouping val="stacked"/>
        <c:varyColors val="0"/>
        <c:ser>
          <c:idx val="0"/>
          <c:order val="0"/>
          <c:tx>
            <c:strRef>
              <c:f>Employees!$B$96</c:f>
              <c:strCache>
                <c:ptCount val="1"/>
                <c:pt idx="0">
                  <c:v>Полный рабочий день</c:v>
                </c:pt>
              </c:strCache>
            </c:strRef>
          </c:tx>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Employees!$D$93:$G$93</c:f>
              <c:numCache>
                <c:formatCode>General</c:formatCode>
                <c:ptCount val="4"/>
                <c:pt idx="0">
                  <c:v>2020</c:v>
                </c:pt>
                <c:pt idx="1">
                  <c:v>2021</c:v>
                </c:pt>
                <c:pt idx="2">
                  <c:v>2022</c:v>
                </c:pt>
                <c:pt idx="3">
                  <c:v>2023</c:v>
                </c:pt>
              </c:numCache>
            </c:numRef>
          </c:cat>
          <c:val>
            <c:numRef>
              <c:f>Employees!$D$96:$G$96</c:f>
              <c:numCache>
                <c:formatCode>#,##0</c:formatCode>
                <c:ptCount val="4"/>
                <c:pt idx="0">
                  <c:v>217297</c:v>
                </c:pt>
                <c:pt idx="1">
                  <c:v>202989</c:v>
                </c:pt>
                <c:pt idx="2">
                  <c:v>209611</c:v>
                </c:pt>
                <c:pt idx="3">
                  <c:v>260685</c:v>
                </c:pt>
              </c:numCache>
            </c:numRef>
          </c:val>
          <c:extLst>
            <c:ext xmlns:c16="http://schemas.microsoft.com/office/drawing/2014/chart" uri="{C3380CC4-5D6E-409C-BE32-E72D297353CC}">
              <c16:uniqueId val="{00000000-1E94-4B5C-B7FD-D2DD88A57336}"/>
            </c:ext>
          </c:extLst>
        </c:ser>
        <c:ser>
          <c:idx val="1"/>
          <c:order val="1"/>
          <c:tx>
            <c:strRef>
              <c:f>Employees!$B$97</c:f>
              <c:strCache>
                <c:ptCount val="1"/>
                <c:pt idx="0">
                  <c:v>Неполный рабочий день</c:v>
                </c:pt>
              </c:strCache>
            </c:strRef>
          </c:tx>
          <c:spPr>
            <a:solidFill>
              <a:srgbClr val="B99D75"/>
            </a:solidFill>
            <a:ln w="38100">
              <a:noFill/>
            </a:ln>
            <a:effectLst/>
          </c:spPr>
          <c:invertIfNegative val="0"/>
          <c:dLbls>
            <c:dLbl>
              <c:idx val="0"/>
              <c:layout>
                <c:manualLayout>
                  <c:x val="-1.8127131674400277E-17"/>
                  <c:y val="5.2688731419797674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E94-4B5C-B7FD-D2DD88A57336}"/>
                </c:ext>
              </c:extLst>
            </c:dLbl>
            <c:dLbl>
              <c:idx val="1"/>
              <c:layout>
                <c:manualLayout>
                  <c:x val="0"/>
                  <c:y val="-4.7597642340893191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E94-4B5C-B7FD-D2DD88A57336}"/>
                </c:ext>
              </c:extLst>
            </c:dLbl>
            <c:dLbl>
              <c:idx val="2"/>
              <c:layout>
                <c:manualLayout>
                  <c:x val="-7.2508526697601108E-17"/>
                  <c:y val="5.5799952523574064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E94-4B5C-B7FD-D2DD88A57336}"/>
                </c:ext>
              </c:extLst>
            </c:dLbl>
            <c:dLbl>
              <c:idx val="3"/>
              <c:layout>
                <c:manualLayout>
                  <c:x val="0"/>
                  <c:y val="-9.117494052820023E-4"/>
                </c:manualLayout>
              </c:layout>
              <c:numFmt formatCode="#,##0" sourceLinked="0"/>
              <c:spPr>
                <a:noFill/>
                <a:ln>
                  <a:noFill/>
                </a:ln>
                <a:effectLst/>
              </c:spPr>
              <c:txPr>
                <a:bodyPr rot="0" spcFirstLastPara="1" vertOverflow="ellipsis" vert="horz" wrap="square" lIns="38100" tIns="19050" rIns="38100" bIns="19050" anchor="ctr" anchorCtr="1">
                  <a:no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ctr"/>
              <c:showLegendKey val="0"/>
              <c:showVal val="1"/>
              <c:showCatName val="0"/>
              <c:showSerName val="0"/>
              <c:showPercent val="0"/>
              <c:showBubbleSize val="0"/>
              <c:extLst>
                <c:ext xmlns:c15="http://schemas.microsoft.com/office/drawing/2012/chart" uri="{CE6537A1-D6FC-4f65-9D91-7224C49458BB}">
                  <c15:layout>
                    <c:manualLayout>
                      <c:w val="6.1342922216656423E-2"/>
                      <c:h val="3.2071840923669021E-2"/>
                    </c:manualLayout>
                  </c15:layout>
                </c:ext>
                <c:ext xmlns:c16="http://schemas.microsoft.com/office/drawing/2014/chart" uri="{C3380CC4-5D6E-409C-BE32-E72D297353CC}">
                  <c16:uniqueId val="{00000004-1E94-4B5C-B7FD-D2DD88A57336}"/>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Employees!$D$93:$G$93</c:f>
              <c:numCache>
                <c:formatCode>General</c:formatCode>
                <c:ptCount val="4"/>
                <c:pt idx="0">
                  <c:v>2020</c:v>
                </c:pt>
                <c:pt idx="1">
                  <c:v>2021</c:v>
                </c:pt>
                <c:pt idx="2">
                  <c:v>2022</c:v>
                </c:pt>
                <c:pt idx="3">
                  <c:v>2023</c:v>
                </c:pt>
              </c:numCache>
            </c:numRef>
          </c:cat>
          <c:val>
            <c:numRef>
              <c:f>Employees!$D$97:$G$97</c:f>
              <c:numCache>
                <c:formatCode>#,##0</c:formatCode>
                <c:ptCount val="4"/>
                <c:pt idx="0">
                  <c:v>7809</c:v>
                </c:pt>
                <c:pt idx="1">
                  <c:v>11510</c:v>
                </c:pt>
                <c:pt idx="2">
                  <c:v>6465</c:v>
                </c:pt>
                <c:pt idx="3">
                  <c:v>7129</c:v>
                </c:pt>
              </c:numCache>
            </c:numRef>
          </c:val>
          <c:extLst>
            <c:ext xmlns:c16="http://schemas.microsoft.com/office/drawing/2014/chart" uri="{C3380CC4-5D6E-409C-BE32-E72D297353CC}">
              <c16:uniqueId val="{00000005-1E94-4B5C-B7FD-D2DD88A57336}"/>
            </c:ext>
          </c:extLst>
        </c:ser>
        <c:dLbls>
          <c:showLegendKey val="0"/>
          <c:showVal val="1"/>
          <c:showCatName val="0"/>
          <c:showSerName val="0"/>
          <c:showPercent val="0"/>
          <c:showBubbleSize val="0"/>
        </c:dLbls>
        <c:gapWidth val="50"/>
        <c:overlap val="100"/>
        <c:axId val="59776944"/>
        <c:axId val="13873248"/>
      </c:barChart>
      <c:catAx>
        <c:axId val="59776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3873248"/>
        <c:crosses val="autoZero"/>
        <c:auto val="1"/>
        <c:lblAlgn val="ctr"/>
        <c:lblOffset val="100"/>
        <c:noMultiLvlLbl val="0"/>
      </c:catAx>
      <c:valAx>
        <c:axId val="13873248"/>
        <c:scaling>
          <c:orientation val="minMax"/>
          <c:max val="270000"/>
          <c:min val="0"/>
        </c:scaling>
        <c:delete val="1"/>
        <c:axPos val="l"/>
        <c:numFmt formatCode="#,##0" sourceLinked="1"/>
        <c:majorTickMark val="out"/>
        <c:minorTickMark val="none"/>
        <c:tickLblPos val="nextTo"/>
        <c:crossAx val="59776944"/>
        <c:crosses val="autoZero"/>
        <c:crossBetween val="between"/>
      </c:valAx>
      <c:spPr>
        <a:noFill/>
        <a:ln>
          <a:noFill/>
        </a:ln>
        <a:effectLst/>
      </c:spPr>
    </c:plotArea>
    <c:legend>
      <c:legendPos val="b"/>
      <c:layout>
        <c:manualLayout>
          <c:xMode val="edge"/>
          <c:yMode val="edge"/>
          <c:x val="0.14915077624207063"/>
          <c:y val="0.95265577124533385"/>
          <c:w val="0.68587822257281394"/>
          <c:h val="3.9848913326808538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002060"/>
              </a:solidFill>
              <a:ln w="19050">
                <a:solidFill>
                  <a:schemeClr val="lt1"/>
                </a:solidFill>
              </a:ln>
              <a:effectLst/>
            </c:spPr>
            <c:extLst>
              <c:ext xmlns:c16="http://schemas.microsoft.com/office/drawing/2014/chart" uri="{C3380CC4-5D6E-409C-BE32-E72D297353CC}">
                <c16:uniqueId val="{00000001-EC52-4A35-88AA-D9D5DAC32E18}"/>
              </c:ext>
            </c:extLst>
          </c:dPt>
          <c:dPt>
            <c:idx val="1"/>
            <c:bubble3D val="0"/>
            <c:spPr>
              <a:solidFill>
                <a:srgbClr val="B99D75"/>
              </a:solidFill>
              <a:ln w="19050">
                <a:solidFill>
                  <a:schemeClr val="lt1"/>
                </a:solidFill>
              </a:ln>
              <a:effectLst/>
            </c:spPr>
            <c:extLst>
              <c:ext xmlns:c16="http://schemas.microsoft.com/office/drawing/2014/chart" uri="{C3380CC4-5D6E-409C-BE32-E72D297353CC}">
                <c16:uniqueId val="{00000005-EC52-4A35-88AA-D9D5DAC32E18}"/>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'Diversity&amp;Inclusion'!$B$9:$B$11</c15:sqref>
                  </c15:fullRef>
                </c:ext>
              </c:extLst>
              <c:f>('Diversity&amp;Inclusion'!$B$9,'Diversity&amp;Inclusion'!$B$11)</c:f>
              <c:strCache>
                <c:ptCount val="2"/>
                <c:pt idx="0">
                  <c:v>Мужчины</c:v>
                </c:pt>
                <c:pt idx="1">
                  <c:v>Женщины</c:v>
                </c:pt>
              </c:strCache>
            </c:strRef>
          </c:cat>
          <c:val>
            <c:numRef>
              <c:extLst>
                <c:ext xmlns:c15="http://schemas.microsoft.com/office/drawing/2012/chart" uri="{02D57815-91ED-43cb-92C2-25804820EDAC}">
                  <c15:fullRef>
                    <c15:sqref>'Diversity&amp;Inclusion'!$G$9:$G$11</c15:sqref>
                  </c15:fullRef>
                </c:ext>
              </c:extLst>
              <c:f>('Diversity&amp;Inclusion'!$G$9,'Diversity&amp;Inclusion'!$G$11)</c:f>
              <c:numCache>
                <c:formatCode>#,##0</c:formatCode>
                <c:ptCount val="2"/>
                <c:pt idx="0">
                  <c:v>196036</c:v>
                </c:pt>
                <c:pt idx="1">
                  <c:v>71778</c:v>
                </c:pt>
              </c:numCache>
            </c:numRef>
          </c:val>
          <c:extLst>
            <c:ext xmlns:c15="http://schemas.microsoft.com/office/drawing/2012/chart" uri="{02D57815-91ED-43cb-92C2-25804820EDAC}">
              <c15:categoryFilterExceptions>
                <c15:categoryFilterException>
                  <c15:sqref>'Diversity&amp;Inclusion'!$G$10</c15:sqref>
                  <c15:spPr xmlns:c15="http://schemas.microsoft.com/office/drawing/2012/chart">
                    <a:solidFill>
                      <a:schemeClr val="accent2"/>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6-EC52-4A35-88AA-D9D5DAC32E18}"/>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B99D75"/>
              </a:solidFill>
              <a:ln w="19050">
                <a:solidFill>
                  <a:schemeClr val="lt1"/>
                </a:solidFill>
              </a:ln>
              <a:effectLst/>
            </c:spPr>
            <c:extLst>
              <c:ext xmlns:c16="http://schemas.microsoft.com/office/drawing/2014/chart" uri="{C3380CC4-5D6E-409C-BE32-E72D297353CC}">
                <c16:uniqueId val="{00000001-B0A0-4DC9-87B6-0376184B2589}"/>
              </c:ext>
            </c:extLst>
          </c:dPt>
          <c:dPt>
            <c:idx val="1"/>
            <c:bubble3D val="0"/>
            <c:spPr>
              <a:solidFill>
                <a:srgbClr val="002060"/>
              </a:solidFill>
              <a:ln w="19050">
                <a:solidFill>
                  <a:schemeClr val="lt1"/>
                </a:solidFill>
              </a:ln>
              <a:effectLst/>
            </c:spPr>
            <c:extLst>
              <c:ext xmlns:c16="http://schemas.microsoft.com/office/drawing/2014/chart" uri="{C3380CC4-5D6E-409C-BE32-E72D297353CC}">
                <c16:uniqueId val="{00000003-B0A0-4DC9-87B6-0376184B2589}"/>
              </c:ext>
            </c:extLst>
          </c:dPt>
          <c:dPt>
            <c:idx val="2"/>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5-B0A0-4DC9-87B6-0376184B2589}"/>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Employees!$B$105:$B$107</c:f>
              <c:strCache>
                <c:ptCount val="3"/>
                <c:pt idx="0">
                  <c:v>До 30</c:v>
                </c:pt>
                <c:pt idx="1">
                  <c:v>30-50</c:v>
                </c:pt>
                <c:pt idx="2">
                  <c:v>Страше 50</c:v>
                </c:pt>
              </c:strCache>
            </c:strRef>
          </c:cat>
          <c:val>
            <c:numRef>
              <c:f>('Diversity&amp;Inclusion'!$G$17,'Diversity&amp;Inclusion'!$G$23,'Diversity&amp;Inclusion'!$G$29)</c:f>
              <c:numCache>
                <c:formatCode>#,##0</c:formatCode>
                <c:ptCount val="3"/>
                <c:pt idx="0">
                  <c:v>42287</c:v>
                </c:pt>
                <c:pt idx="1">
                  <c:v>152255</c:v>
                </c:pt>
                <c:pt idx="2">
                  <c:v>73272</c:v>
                </c:pt>
              </c:numCache>
            </c:numRef>
          </c:val>
          <c:extLst>
            <c:ext xmlns:c16="http://schemas.microsoft.com/office/drawing/2014/chart" uri="{C3380CC4-5D6E-409C-BE32-E72D297353CC}">
              <c16:uniqueId val="{00000006-B0A0-4DC9-87B6-0376184B2589}"/>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002060"/>
              </a:solidFill>
              <a:ln w="19050">
                <a:solidFill>
                  <a:schemeClr val="lt1"/>
                </a:solidFill>
              </a:ln>
              <a:effectLst/>
            </c:spPr>
            <c:extLst>
              <c:ext xmlns:c16="http://schemas.microsoft.com/office/drawing/2014/chart" uri="{C3380CC4-5D6E-409C-BE32-E72D297353CC}">
                <c16:uniqueId val="{00000001-3640-4500-B268-DE202C96ED98}"/>
              </c:ext>
            </c:extLst>
          </c:dPt>
          <c:dPt>
            <c:idx val="1"/>
            <c:bubble3D val="0"/>
            <c:spPr>
              <a:solidFill>
                <a:srgbClr val="B99D75"/>
              </a:solidFill>
              <a:ln w="19050">
                <a:solidFill>
                  <a:schemeClr val="lt1"/>
                </a:solidFill>
              </a:ln>
              <a:effectLst/>
            </c:spPr>
            <c:extLst>
              <c:ext xmlns:c16="http://schemas.microsoft.com/office/drawing/2014/chart" uri="{C3380CC4-5D6E-409C-BE32-E72D297353CC}">
                <c16:uniqueId val="{00000005-3640-4500-B268-DE202C96ED98}"/>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'Diversity&amp;Inclusion'!$B$9:$B$11</c15:sqref>
                  </c15:fullRef>
                </c:ext>
              </c:extLst>
              <c:f>('Diversity&amp;Inclusion'!$B$9,'Diversity&amp;Inclusion'!$B$11)</c:f>
              <c:strCache>
                <c:ptCount val="2"/>
                <c:pt idx="0">
                  <c:v>Мужчины</c:v>
                </c:pt>
                <c:pt idx="1">
                  <c:v>Женщины</c:v>
                </c:pt>
              </c:strCache>
            </c:strRef>
          </c:cat>
          <c:val>
            <c:numRef>
              <c:extLst>
                <c:ext xmlns:c15="http://schemas.microsoft.com/office/drawing/2012/chart" uri="{02D57815-91ED-43cb-92C2-25804820EDAC}">
                  <c15:fullRef>
                    <c15:sqref>'Diversity&amp;Inclusion'!$G$38:$G$40</c15:sqref>
                  </c15:fullRef>
                </c:ext>
              </c:extLst>
              <c:f>('Diversity&amp;Inclusion'!$G$38,'Diversity&amp;Inclusion'!$G$40)</c:f>
              <c:numCache>
                <c:formatCode>#,##0</c:formatCode>
                <c:ptCount val="2"/>
                <c:pt idx="0">
                  <c:v>185193</c:v>
                </c:pt>
                <c:pt idx="1">
                  <c:v>65140</c:v>
                </c:pt>
              </c:numCache>
            </c:numRef>
          </c:val>
          <c:extLst>
            <c:ext xmlns:c15="http://schemas.microsoft.com/office/drawing/2012/chart" uri="{02D57815-91ED-43cb-92C2-25804820EDAC}">
              <c15:categoryFilterExceptions>
                <c15:categoryFilterException>
                  <c15:sqref>'Diversity&amp;Inclusion'!$G$39</c15:sqref>
                  <c15:spPr xmlns:c15="http://schemas.microsoft.com/office/drawing/2012/chart">
                    <a:solidFill>
                      <a:schemeClr val="accent2"/>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6-3640-4500-B268-DE202C96ED98}"/>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138334835891509"/>
          <c:y val="8.8019598917591493E-2"/>
          <c:w val="0.64171872640755556"/>
          <c:h val="0.76296320247791594"/>
        </c:manualLayout>
      </c:layout>
      <c:doughnutChart>
        <c:varyColors val="1"/>
        <c:ser>
          <c:idx val="0"/>
          <c:order val="0"/>
          <c:spPr>
            <a:solidFill>
              <a:srgbClr val="002060"/>
            </a:solidFill>
          </c:spPr>
          <c:dPt>
            <c:idx val="0"/>
            <c:bubble3D val="0"/>
            <c:spPr>
              <a:solidFill>
                <a:srgbClr val="002060"/>
              </a:solidFill>
              <a:ln w="19050">
                <a:solidFill>
                  <a:schemeClr val="lt1"/>
                </a:solidFill>
              </a:ln>
              <a:effectLst/>
            </c:spPr>
            <c:extLst>
              <c:ext xmlns:c16="http://schemas.microsoft.com/office/drawing/2014/chart" uri="{C3380CC4-5D6E-409C-BE32-E72D297353CC}">
                <c16:uniqueId val="{00000001-AE30-47DA-B68E-40DBDF3BB740}"/>
              </c:ext>
            </c:extLst>
          </c:dPt>
          <c:dPt>
            <c:idx val="1"/>
            <c:bubble3D val="0"/>
            <c:spPr>
              <a:solidFill>
                <a:srgbClr val="B99D75"/>
              </a:solidFill>
              <a:ln w="19050">
                <a:solidFill>
                  <a:schemeClr val="lt1"/>
                </a:solidFill>
              </a:ln>
              <a:effectLst/>
            </c:spPr>
            <c:extLst>
              <c:ext xmlns:c16="http://schemas.microsoft.com/office/drawing/2014/chart" uri="{C3380CC4-5D6E-409C-BE32-E72D297353CC}">
                <c16:uniqueId val="{00000005-AE30-47DA-B68E-40DBDF3BB740}"/>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'Diversity&amp;Inclusion'!$B$9:$B$11</c15:sqref>
                  </c15:fullRef>
                </c:ext>
              </c:extLst>
              <c:f>('Diversity&amp;Inclusion'!$B$9,'Diversity&amp;Inclusion'!$B$11)</c:f>
              <c:strCache>
                <c:ptCount val="2"/>
                <c:pt idx="0">
                  <c:v>Мужчины</c:v>
                </c:pt>
                <c:pt idx="1">
                  <c:v>Женщины</c:v>
                </c:pt>
              </c:strCache>
            </c:strRef>
          </c:cat>
          <c:val>
            <c:numRef>
              <c:extLst>
                <c:ext xmlns:c15="http://schemas.microsoft.com/office/drawing/2012/chart" uri="{02D57815-91ED-43cb-92C2-25804820EDAC}">
                  <c15:fullRef>
                    <c15:sqref>'Diversity&amp;Inclusion'!$G$50:$G$52</c15:sqref>
                  </c15:fullRef>
                </c:ext>
              </c:extLst>
              <c:f>('Diversity&amp;Inclusion'!$G$50,'Diversity&amp;Inclusion'!$G$52)</c:f>
              <c:numCache>
                <c:formatCode>#,##0</c:formatCode>
                <c:ptCount val="2"/>
                <c:pt idx="0">
                  <c:v>194204</c:v>
                </c:pt>
                <c:pt idx="1">
                  <c:v>66481</c:v>
                </c:pt>
              </c:numCache>
            </c:numRef>
          </c:val>
          <c:extLst>
            <c:ext xmlns:c15="http://schemas.microsoft.com/office/drawing/2012/chart" uri="{02D57815-91ED-43cb-92C2-25804820EDAC}">
              <c15:categoryFilterExceptions>
                <c15:categoryFilterException>
                  <c15:sqref>'Diversity&amp;Inclusion'!$G$51</c15:sqref>
                  <c15:spPr xmlns:c15="http://schemas.microsoft.com/office/drawing/2012/chart">
                    <a:solidFill>
                      <a:srgbClr val="002060"/>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6-AE30-47DA-B68E-40DBDF3BB740}"/>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002060"/>
              </a:solidFill>
              <a:ln w="19050">
                <a:solidFill>
                  <a:schemeClr val="lt1"/>
                </a:solidFill>
              </a:ln>
              <a:effectLst/>
            </c:spPr>
            <c:extLst>
              <c:ext xmlns:c16="http://schemas.microsoft.com/office/drawing/2014/chart" uri="{C3380CC4-5D6E-409C-BE32-E72D297353CC}">
                <c16:uniqueId val="{00000001-1C71-4EC1-9804-16E97BE96C74}"/>
              </c:ext>
            </c:extLst>
          </c:dPt>
          <c:dPt>
            <c:idx val="1"/>
            <c:bubble3D val="0"/>
            <c:spPr>
              <a:solidFill>
                <a:srgbClr val="B99D75"/>
              </a:solidFill>
              <a:ln w="19050">
                <a:solidFill>
                  <a:schemeClr val="lt1"/>
                </a:solidFill>
              </a:ln>
              <a:effectLst/>
            </c:spPr>
            <c:extLst>
              <c:ext xmlns:c16="http://schemas.microsoft.com/office/drawing/2014/chart" uri="{C3380CC4-5D6E-409C-BE32-E72D297353CC}">
                <c16:uniqueId val="{00000005-1C71-4EC1-9804-16E97BE96C74}"/>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'Diversity&amp;Inclusion'!$B$9:$B$11</c15:sqref>
                  </c15:fullRef>
                </c:ext>
              </c:extLst>
              <c:f>('Diversity&amp;Inclusion'!$B$9,'Diversity&amp;Inclusion'!$B$11)</c:f>
              <c:strCache>
                <c:ptCount val="2"/>
                <c:pt idx="0">
                  <c:v>Мужчины</c:v>
                </c:pt>
                <c:pt idx="1">
                  <c:v>Женщины</c:v>
                </c:pt>
              </c:strCache>
            </c:strRef>
          </c:cat>
          <c:val>
            <c:numRef>
              <c:extLst>
                <c:ext xmlns:c15="http://schemas.microsoft.com/office/drawing/2012/chart" uri="{02D57815-91ED-43cb-92C2-25804820EDAC}">
                  <c15:fullRef>
                    <c15:sqref>'Diversity&amp;Inclusion'!$G$55:$G$57</c15:sqref>
                  </c15:fullRef>
                </c:ext>
              </c:extLst>
              <c:f>('Diversity&amp;Inclusion'!$G$55,'Diversity&amp;Inclusion'!$G$57)</c:f>
              <c:numCache>
                <c:formatCode>#,##0</c:formatCode>
                <c:ptCount val="2"/>
                <c:pt idx="0">
                  <c:v>1832</c:v>
                </c:pt>
                <c:pt idx="1">
                  <c:v>5297</c:v>
                </c:pt>
              </c:numCache>
            </c:numRef>
          </c:val>
          <c:extLst>
            <c:ext xmlns:c15="http://schemas.microsoft.com/office/drawing/2012/chart" uri="{02D57815-91ED-43cb-92C2-25804820EDAC}">
              <c15:categoryFilterExceptions>
                <c15:categoryFilterException>
                  <c15:sqref>'Diversity&amp;Inclusion'!$G$56</c15:sqref>
                  <c15:spPr xmlns:c15="http://schemas.microsoft.com/office/drawing/2012/chart">
                    <a:solidFill>
                      <a:schemeClr val="accent2"/>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6-1C71-4EC1-9804-16E97BE96C74}"/>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B99D75"/>
              </a:solidFill>
              <a:ln w="19050">
                <a:solidFill>
                  <a:schemeClr val="lt1"/>
                </a:solidFill>
              </a:ln>
              <a:effectLst/>
            </c:spPr>
            <c:extLst>
              <c:ext xmlns:c16="http://schemas.microsoft.com/office/drawing/2014/chart" uri="{C3380CC4-5D6E-409C-BE32-E72D297353CC}">
                <c16:uniqueId val="{00000001-15D0-4814-BC6E-7B85C1BCA7D6}"/>
              </c:ext>
            </c:extLst>
          </c:dPt>
          <c:dPt>
            <c:idx val="1"/>
            <c:bubble3D val="0"/>
            <c:spPr>
              <a:solidFill>
                <a:srgbClr val="002060"/>
              </a:solidFill>
              <a:ln w="19050">
                <a:solidFill>
                  <a:schemeClr val="lt1"/>
                </a:solidFill>
              </a:ln>
              <a:effectLst/>
            </c:spPr>
            <c:extLst>
              <c:ext xmlns:c16="http://schemas.microsoft.com/office/drawing/2014/chart" uri="{C3380CC4-5D6E-409C-BE32-E72D297353CC}">
                <c16:uniqueId val="{00000005-15D0-4814-BC6E-7B85C1BCA7D6}"/>
              </c:ext>
            </c:extLst>
          </c:dPt>
          <c:dPt>
            <c:idx val="2"/>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9-15D0-4814-BC6E-7B85C1BCA7D6}"/>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'Diversity&amp;Inclusion'!$B$68:$B$72</c15:sqref>
                  </c15:fullRef>
                </c:ext>
              </c:extLst>
              <c:f>('Diversity&amp;Inclusion'!$B$68,'Diversity&amp;Inclusion'!$B$70,'Diversity&amp;Inclusion'!$B$72)</c:f>
              <c:strCache>
                <c:ptCount val="3"/>
                <c:pt idx="0">
                  <c:v>До 30</c:v>
                </c:pt>
                <c:pt idx="1">
                  <c:v>30-50</c:v>
                </c:pt>
                <c:pt idx="2">
                  <c:v>Старше 50</c:v>
                </c:pt>
              </c:strCache>
            </c:strRef>
          </c:cat>
          <c:val>
            <c:numRef>
              <c:extLst>
                <c:ext xmlns:c15="http://schemas.microsoft.com/office/drawing/2012/chart" uri="{02D57815-91ED-43cb-92C2-25804820EDAC}">
                  <c15:fullRef>
                    <c15:sqref>'Diversity&amp;Inclusion'!$G$68:$G$72</c15:sqref>
                  </c15:fullRef>
                </c:ext>
              </c:extLst>
              <c:f>('Diversity&amp;Inclusion'!$G$68,'Diversity&amp;Inclusion'!$G$70,'Diversity&amp;Inclusion'!$G$72)</c:f>
              <c:numCache>
                <c:formatCode>#,##0</c:formatCode>
                <c:ptCount val="3"/>
                <c:pt idx="0">
                  <c:v>13831</c:v>
                </c:pt>
                <c:pt idx="1">
                  <c:v>21428</c:v>
                </c:pt>
                <c:pt idx="2">
                  <c:v>5816</c:v>
                </c:pt>
              </c:numCache>
            </c:numRef>
          </c:val>
          <c:extLst>
            <c:ext xmlns:c15="http://schemas.microsoft.com/office/drawing/2012/chart" uri="{02D57815-91ED-43cb-92C2-25804820EDAC}">
              <c15:categoryFilterExceptions>
                <c15:categoryFilterException>
                  <c15:sqref>'Diversity&amp;Inclusion'!$G$69</c15:sqref>
                  <c15:spPr xmlns:c15="http://schemas.microsoft.com/office/drawing/2012/chart">
                    <a:solidFill>
                      <a:schemeClr val="accent2"/>
                    </a:solidFill>
                    <a:ln w="19050">
                      <a:solidFill>
                        <a:schemeClr val="lt1"/>
                      </a:solidFill>
                    </a:ln>
                    <a:effectLst/>
                  </c15:spPr>
                  <c15:bubble3D val="0"/>
                </c15:categoryFilterException>
                <c15:categoryFilterException>
                  <c15:sqref>'Diversity&amp;Inclusion'!$G$71</c15:sqref>
                  <c15:spPr xmlns:c15="http://schemas.microsoft.com/office/drawing/2012/chart">
                    <a:solidFill>
                      <a:schemeClr val="accent4"/>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A-15D0-4814-BC6E-7B85C1BCA7D6}"/>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rgbClr val="002060"/>
            </a:solidFill>
          </c:spPr>
          <c:dPt>
            <c:idx val="0"/>
            <c:bubble3D val="0"/>
            <c:spPr>
              <a:solidFill>
                <a:srgbClr val="002060"/>
              </a:solidFill>
              <a:ln w="19050">
                <a:solidFill>
                  <a:schemeClr val="lt1"/>
                </a:solidFill>
              </a:ln>
              <a:effectLst/>
            </c:spPr>
            <c:extLst>
              <c:ext xmlns:c16="http://schemas.microsoft.com/office/drawing/2014/chart" uri="{C3380CC4-5D6E-409C-BE32-E72D297353CC}">
                <c16:uniqueId val="{00000001-E2D3-4F93-B303-ADF10BC9C503}"/>
              </c:ext>
            </c:extLst>
          </c:dPt>
          <c:dPt>
            <c:idx val="1"/>
            <c:bubble3D val="0"/>
            <c:spPr>
              <a:solidFill>
                <a:srgbClr val="B99D75"/>
              </a:solidFill>
              <a:ln w="19050">
                <a:solidFill>
                  <a:schemeClr val="lt1"/>
                </a:solidFill>
              </a:ln>
              <a:effectLst/>
            </c:spPr>
            <c:extLst>
              <c:ext xmlns:c16="http://schemas.microsoft.com/office/drawing/2014/chart" uri="{C3380CC4-5D6E-409C-BE32-E72D297353CC}">
                <c16:uniqueId val="{00000005-E2D3-4F93-B303-ADF10BC9C503}"/>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'Diversity&amp;Inclusion'!$B$9:$B$11</c15:sqref>
                  </c15:fullRef>
                </c:ext>
              </c:extLst>
              <c:f>('Diversity&amp;Inclusion'!$B$9,'Diversity&amp;Inclusion'!$B$11)</c:f>
              <c:strCache>
                <c:ptCount val="2"/>
                <c:pt idx="0">
                  <c:v>Мужчины</c:v>
                </c:pt>
                <c:pt idx="1">
                  <c:v>Женщины</c:v>
                </c:pt>
              </c:strCache>
            </c:strRef>
          </c:cat>
          <c:val>
            <c:numRef>
              <c:extLst>
                <c:ext xmlns:c15="http://schemas.microsoft.com/office/drawing/2012/chart" uri="{02D57815-91ED-43cb-92C2-25804820EDAC}">
                  <c15:fullRef>
                    <c15:sqref>'Diversity&amp;Inclusion'!$G$63:$G$65</c15:sqref>
                  </c15:fullRef>
                </c:ext>
              </c:extLst>
              <c:f>('Diversity&amp;Inclusion'!$G$63,'Diversity&amp;Inclusion'!$G$65)</c:f>
              <c:numCache>
                <c:formatCode>#,##0</c:formatCode>
                <c:ptCount val="2"/>
                <c:pt idx="0">
                  <c:v>31367</c:v>
                </c:pt>
                <c:pt idx="1">
                  <c:v>9708</c:v>
                </c:pt>
              </c:numCache>
            </c:numRef>
          </c:val>
          <c:extLst>
            <c:ext xmlns:c15="http://schemas.microsoft.com/office/drawing/2012/chart" uri="{02D57815-91ED-43cb-92C2-25804820EDAC}">
              <c15:categoryFilterExceptions>
                <c15:categoryFilterException>
                  <c15:sqref>'Diversity&amp;Inclusion'!$G$64</c15:sqref>
                  <c15:spPr xmlns:c15="http://schemas.microsoft.com/office/drawing/2012/chart">
                    <a:solidFill>
                      <a:srgbClr val="002060"/>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6-E2D3-4F93-B303-ADF10BC9C503}"/>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358213187340501"/>
          <c:y val="0.1857078244902953"/>
          <c:w val="0.46751018746834905"/>
          <c:h val="0.64153749074191213"/>
        </c:manualLayout>
      </c:layout>
      <c:pieChart>
        <c:varyColors val="1"/>
        <c:ser>
          <c:idx val="0"/>
          <c:order val="0"/>
          <c:dPt>
            <c:idx val="0"/>
            <c:bubble3D val="0"/>
            <c:spPr>
              <a:solidFill>
                <a:schemeClr val="accent4">
                  <a:lumMod val="75000"/>
                </a:schemeClr>
              </a:solidFill>
              <a:ln w="19050">
                <a:solidFill>
                  <a:schemeClr val="lt1"/>
                </a:solidFill>
              </a:ln>
              <a:effectLst/>
            </c:spPr>
            <c:extLst>
              <c:ext xmlns:c16="http://schemas.microsoft.com/office/drawing/2014/chart" uri="{C3380CC4-5D6E-409C-BE32-E72D297353CC}">
                <c16:uniqueId val="{00000001-74D5-400A-AFF6-4D3C996F5E1C}"/>
              </c:ext>
            </c:extLst>
          </c:dPt>
          <c:dPt>
            <c:idx val="1"/>
            <c:bubble3D val="0"/>
            <c:spPr>
              <a:solidFill>
                <a:schemeClr val="accent5">
                  <a:lumMod val="75000"/>
                </a:schemeClr>
              </a:solidFill>
              <a:ln w="19050">
                <a:solidFill>
                  <a:schemeClr val="lt1"/>
                </a:solidFill>
              </a:ln>
              <a:effectLst/>
            </c:spPr>
            <c:extLst>
              <c:ext xmlns:c16="http://schemas.microsoft.com/office/drawing/2014/chart" uri="{C3380CC4-5D6E-409C-BE32-E72D297353CC}">
                <c16:uniqueId val="{00000003-74D5-400A-AFF6-4D3C996F5E1C}"/>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74D5-400A-AFF6-4D3C996F5E1C}"/>
              </c:ext>
            </c:extLst>
          </c:dPt>
          <c:dPt>
            <c:idx val="3"/>
            <c:bubble3D val="0"/>
            <c:spPr>
              <a:solidFill>
                <a:srgbClr val="B99D75"/>
              </a:solidFill>
              <a:ln w="19050">
                <a:solidFill>
                  <a:schemeClr val="lt1"/>
                </a:solidFill>
              </a:ln>
              <a:effectLst/>
            </c:spPr>
            <c:extLst>
              <c:ext xmlns:c16="http://schemas.microsoft.com/office/drawing/2014/chart" uri="{C3380CC4-5D6E-409C-BE32-E72D297353CC}">
                <c16:uniqueId val="{00000007-74D5-400A-AFF6-4D3C996F5E1C}"/>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74D5-400A-AFF6-4D3C996F5E1C}"/>
              </c:ext>
            </c:extLst>
          </c:dPt>
          <c:dPt>
            <c:idx val="5"/>
            <c:bubble3D val="0"/>
            <c:spPr>
              <a:solidFill>
                <a:schemeClr val="accent5">
                  <a:lumMod val="50000"/>
                </a:schemeClr>
              </a:solidFill>
              <a:ln w="19050">
                <a:solidFill>
                  <a:schemeClr val="lt1"/>
                </a:solidFill>
              </a:ln>
              <a:effectLst/>
            </c:spPr>
            <c:extLst>
              <c:ext xmlns:c16="http://schemas.microsoft.com/office/drawing/2014/chart" uri="{C3380CC4-5D6E-409C-BE32-E72D297353CC}">
                <c16:uniqueId val="{0000000B-74D5-400A-AFF6-4D3C996F5E1C}"/>
              </c:ext>
            </c:extLst>
          </c:dPt>
          <c:dLbls>
            <c:dLbl>
              <c:idx val="0"/>
              <c:layout>
                <c:manualLayout>
                  <c:x val="2.7739251040221916E-2"/>
                  <c:y val="6.0115606936416183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74D5-400A-AFF6-4D3C996F5E1C}"/>
                </c:ext>
              </c:extLst>
            </c:dLbl>
            <c:dLbl>
              <c:idx val="1"/>
              <c:layout>
                <c:manualLayout>
                  <c:x val="5.8252427184466021E-2"/>
                  <c:y val="-8.7861271676300576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74D5-400A-AFF6-4D3C996F5E1C}"/>
                </c:ext>
              </c:extLst>
            </c:dLbl>
            <c:dLbl>
              <c:idx val="2"/>
              <c:delete val="1"/>
              <c:extLst>
                <c:ext xmlns:c15="http://schemas.microsoft.com/office/drawing/2012/chart" uri="{CE6537A1-D6FC-4f65-9D91-7224C49458BB}">
                  <c15:layout>
                    <c:manualLayout>
                      <c:w val="0.2528911070582196"/>
                      <c:h val="0.27047726548632289"/>
                    </c:manualLayout>
                  </c15:layout>
                </c:ext>
                <c:ext xmlns:c16="http://schemas.microsoft.com/office/drawing/2014/chart" uri="{C3380CC4-5D6E-409C-BE32-E72D297353CC}">
                  <c16:uniqueId val="{00000005-74D5-400A-AFF6-4D3C996F5E1C}"/>
                </c:ext>
              </c:extLst>
            </c:dLbl>
            <c:dLbl>
              <c:idx val="4"/>
              <c:layout>
                <c:manualLayout>
                  <c:x val="8.3217753120665618E-3"/>
                  <c:y val="-2.7745664739884476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9-74D5-400A-AFF6-4D3C996F5E1C}"/>
                </c:ext>
              </c:extLst>
            </c:dLbl>
            <c:spPr>
              <a:noFill/>
              <a:ln>
                <a:no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dLblPos val="outEnd"/>
            <c:showLegendKey val="0"/>
            <c:showVal val="1"/>
            <c:showCatName val="1"/>
            <c:showSerName val="0"/>
            <c:showPercent val="0"/>
            <c:showBubbleSize val="0"/>
            <c:separator>
</c:separator>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Emissions!$B$82:$B$87</c:f>
              <c:strCache>
                <c:ptCount val="6"/>
                <c:pt idx="0">
                  <c:v>Оксиды азота (NOХ)</c:v>
                </c:pt>
                <c:pt idx="1">
                  <c:v>Диоксид серы (SOX)</c:v>
                </c:pt>
                <c:pt idx="2">
                  <c:v>Летучие органические соединения (ЛОС)</c:v>
                </c:pt>
                <c:pt idx="3">
                  <c:v>Оксид углерода (СО)</c:v>
                </c:pt>
                <c:pt idx="4">
                  <c:v>Твердые частицы (РМ)</c:v>
                </c:pt>
                <c:pt idx="5">
                  <c:v>Прочие</c:v>
                </c:pt>
              </c:strCache>
            </c:strRef>
          </c:cat>
          <c:val>
            <c:numRef>
              <c:f>Emissions!$G$82:$G$87</c:f>
              <c:numCache>
                <c:formatCode>#,##0</c:formatCode>
                <c:ptCount val="6"/>
                <c:pt idx="0">
                  <c:v>102013.57</c:v>
                </c:pt>
                <c:pt idx="1">
                  <c:v>233952.05</c:v>
                </c:pt>
                <c:pt idx="2">
                  <c:v>658.84</c:v>
                </c:pt>
                <c:pt idx="3">
                  <c:v>40844.25</c:v>
                </c:pt>
                <c:pt idx="4">
                  <c:v>53049.61</c:v>
                </c:pt>
                <c:pt idx="5">
                  <c:v>69340.77</c:v>
                </c:pt>
              </c:numCache>
            </c:numRef>
          </c:val>
          <c:extLst>
            <c:ext xmlns:c16="http://schemas.microsoft.com/office/drawing/2014/chart" uri="{C3380CC4-5D6E-409C-BE32-E72D297353CC}">
              <c16:uniqueId val="{0000000C-74D5-400A-AFF6-4D3C996F5E1C}"/>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198256987821435E-2"/>
          <c:y val="0.12238196863349239"/>
          <c:w val="0.86268656716417913"/>
          <c:h val="0.8184290769117798"/>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Employees!$D$7:$G$7</c:f>
              <c:numCache>
                <c:formatCode>General</c:formatCode>
                <c:ptCount val="4"/>
                <c:pt idx="0">
                  <c:v>2020</c:v>
                </c:pt>
                <c:pt idx="1">
                  <c:v>2021</c:v>
                </c:pt>
                <c:pt idx="2">
                  <c:v>2022</c:v>
                </c:pt>
                <c:pt idx="3">
                  <c:v>2023</c:v>
                </c:pt>
              </c:numCache>
            </c:numRef>
          </c:cat>
          <c:val>
            <c:numRef>
              <c:f>Training!$D$11:$G$11</c:f>
              <c:numCache>
                <c:formatCode>General</c:formatCode>
                <c:ptCount val="4"/>
                <c:pt idx="0">
                  <c:v>16</c:v>
                </c:pt>
                <c:pt idx="1">
                  <c:v>13</c:v>
                </c:pt>
                <c:pt idx="2">
                  <c:v>19</c:v>
                </c:pt>
                <c:pt idx="3">
                  <c:v>23</c:v>
                </c:pt>
              </c:numCache>
            </c:numRef>
          </c:val>
          <c:extLst>
            <c:ext xmlns:c16="http://schemas.microsoft.com/office/drawing/2014/chart" uri="{C3380CC4-5D6E-409C-BE32-E72D297353CC}">
              <c16:uniqueId val="{00000000-0AF4-437E-A91D-005AFAB1D786}"/>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24"/>
        </c:scaling>
        <c:delete val="1"/>
        <c:axPos val="l"/>
        <c:numFmt formatCode="General"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002060"/>
              </a:solidFill>
              <a:ln w="19050">
                <a:solidFill>
                  <a:schemeClr val="lt1"/>
                </a:solidFill>
              </a:ln>
              <a:effectLst/>
            </c:spPr>
            <c:extLst>
              <c:ext xmlns:c16="http://schemas.microsoft.com/office/drawing/2014/chart" uri="{C3380CC4-5D6E-409C-BE32-E72D297353CC}">
                <c16:uniqueId val="{00000001-A21C-47EB-8BDC-49285DFDB3DE}"/>
              </c:ext>
            </c:extLst>
          </c:dPt>
          <c:dPt>
            <c:idx val="1"/>
            <c:bubble3D val="0"/>
            <c:spPr>
              <a:solidFill>
                <a:srgbClr val="B99D75"/>
              </a:solidFill>
              <a:ln w="19050">
                <a:solidFill>
                  <a:schemeClr val="lt1"/>
                </a:solidFill>
              </a:ln>
              <a:effectLst/>
            </c:spPr>
            <c:extLst>
              <c:ext xmlns:c16="http://schemas.microsoft.com/office/drawing/2014/chart" uri="{C3380CC4-5D6E-409C-BE32-E72D297353CC}">
                <c16:uniqueId val="{00000003-A21C-47EB-8BDC-49285DFDB3DE}"/>
              </c:ext>
            </c:extLst>
          </c:dPt>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Employees!$B$102:$B$103</c:f>
              <c:strCache>
                <c:ptCount val="2"/>
                <c:pt idx="0">
                  <c:v>Мужчины</c:v>
                </c:pt>
                <c:pt idx="1">
                  <c:v>Женщины</c:v>
                </c:pt>
              </c:strCache>
            </c:strRef>
          </c:cat>
          <c:val>
            <c:numRef>
              <c:f>Training!$G$13:$G$14</c:f>
              <c:numCache>
                <c:formatCode>General</c:formatCode>
                <c:ptCount val="2"/>
                <c:pt idx="0">
                  <c:v>25</c:v>
                </c:pt>
                <c:pt idx="1">
                  <c:v>18</c:v>
                </c:pt>
              </c:numCache>
            </c:numRef>
          </c:val>
          <c:extLst>
            <c:ext xmlns:c16="http://schemas.microsoft.com/office/drawing/2014/chart" uri="{C3380CC4-5D6E-409C-BE32-E72D297353CC}">
              <c16:uniqueId val="{00000004-A21C-47EB-8BDC-49285DFDB3DE}"/>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rgbClr val="002060"/>
            </a:solidFill>
          </c:spPr>
          <c:dPt>
            <c:idx val="0"/>
            <c:bubble3D val="0"/>
            <c:spPr>
              <a:solidFill>
                <a:srgbClr val="002060"/>
              </a:solidFill>
              <a:ln w="19050">
                <a:solidFill>
                  <a:schemeClr val="lt1"/>
                </a:solidFill>
              </a:ln>
              <a:effectLst/>
            </c:spPr>
            <c:extLst>
              <c:ext xmlns:c16="http://schemas.microsoft.com/office/drawing/2014/chart" uri="{C3380CC4-5D6E-409C-BE32-E72D297353CC}">
                <c16:uniqueId val="{00000001-17B4-4639-BCA8-487C63F2831B}"/>
              </c:ext>
            </c:extLst>
          </c:dPt>
          <c:dPt>
            <c:idx val="1"/>
            <c:bubble3D val="0"/>
            <c:spPr>
              <a:solidFill>
                <a:srgbClr val="B99D75"/>
              </a:solidFill>
              <a:ln w="19050">
                <a:solidFill>
                  <a:schemeClr val="lt1"/>
                </a:solidFill>
              </a:ln>
              <a:effectLst/>
            </c:spPr>
            <c:extLst>
              <c:ext xmlns:c16="http://schemas.microsoft.com/office/drawing/2014/chart" uri="{C3380CC4-5D6E-409C-BE32-E72D297353CC}">
                <c16:uniqueId val="{00000003-17B4-4639-BCA8-487C63F2831B}"/>
              </c:ext>
            </c:extLst>
          </c:dPt>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Training!$B$16:$B$17</c:f>
              <c:strCache>
                <c:ptCount val="2"/>
                <c:pt idx="0">
                  <c:v>Административно-управленческий персонал</c:v>
                </c:pt>
                <c:pt idx="1">
                  <c:v>Производственный персонал</c:v>
                </c:pt>
              </c:strCache>
            </c:strRef>
          </c:cat>
          <c:val>
            <c:numRef>
              <c:f>Training!$G$16:$G$17</c:f>
              <c:numCache>
                <c:formatCode>General</c:formatCode>
                <c:ptCount val="2"/>
                <c:pt idx="0">
                  <c:v>27</c:v>
                </c:pt>
                <c:pt idx="1">
                  <c:v>22</c:v>
                </c:pt>
              </c:numCache>
            </c:numRef>
          </c:val>
          <c:extLst>
            <c:ext xmlns:c16="http://schemas.microsoft.com/office/drawing/2014/chart" uri="{C3380CC4-5D6E-409C-BE32-E72D297353CC}">
              <c16:uniqueId val="{00000004-17B4-4639-BCA8-487C63F2831B}"/>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689255213673675E-2"/>
          <c:y val="0.12944092859134437"/>
          <c:w val="0.87649400453210835"/>
          <c:h val="0.81605501756885201"/>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Employees!$D$7:$G$7</c:f>
              <c:numCache>
                <c:formatCode>General</c:formatCode>
                <c:ptCount val="4"/>
                <c:pt idx="0">
                  <c:v>2020</c:v>
                </c:pt>
                <c:pt idx="1">
                  <c:v>2021</c:v>
                </c:pt>
                <c:pt idx="2">
                  <c:v>2022</c:v>
                </c:pt>
                <c:pt idx="3">
                  <c:v>2023</c:v>
                </c:pt>
              </c:numCache>
            </c:numRef>
          </c:cat>
          <c:val>
            <c:numRef>
              <c:f>HSE!$D$9:$G$9</c:f>
              <c:numCache>
                <c:formatCode>#,##0</c:formatCode>
                <c:ptCount val="4"/>
                <c:pt idx="0">
                  <c:v>269616</c:v>
                </c:pt>
                <c:pt idx="1">
                  <c:v>258823</c:v>
                </c:pt>
                <c:pt idx="2">
                  <c:v>261361</c:v>
                </c:pt>
                <c:pt idx="3">
                  <c:v>267276</c:v>
                </c:pt>
              </c:numCache>
            </c:numRef>
          </c:val>
          <c:extLst>
            <c:ext xmlns:c16="http://schemas.microsoft.com/office/drawing/2014/chart" uri="{C3380CC4-5D6E-409C-BE32-E72D297353CC}">
              <c16:uniqueId val="{00000000-F2F7-492B-B2F4-1EE02E80F5F6}"/>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270000"/>
          <c:min val="0"/>
        </c:scaling>
        <c:delete val="1"/>
        <c:axPos val="l"/>
        <c:numFmt formatCode="#,##0"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291472773023624"/>
          <c:y val="6.6503623430992902E-3"/>
          <c:w val="0.84290019284307027"/>
          <c:h val="0.83332298589055154"/>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Employees!$D$7:$G$7</c:f>
              <c:numCache>
                <c:formatCode>General</c:formatCode>
                <c:ptCount val="4"/>
                <c:pt idx="0">
                  <c:v>2020</c:v>
                </c:pt>
                <c:pt idx="1">
                  <c:v>2021</c:v>
                </c:pt>
                <c:pt idx="2">
                  <c:v>2022</c:v>
                </c:pt>
                <c:pt idx="3">
                  <c:v>2023</c:v>
                </c:pt>
              </c:numCache>
            </c:numRef>
          </c:cat>
          <c:val>
            <c:numRef>
              <c:f>HSE!$D$10:$G$10</c:f>
              <c:numCache>
                <c:formatCode>#,##0</c:formatCode>
                <c:ptCount val="4"/>
                <c:pt idx="0">
                  <c:v>120696</c:v>
                </c:pt>
                <c:pt idx="1">
                  <c:v>123827</c:v>
                </c:pt>
                <c:pt idx="2">
                  <c:v>135423</c:v>
                </c:pt>
                <c:pt idx="3">
                  <c:v>150623</c:v>
                </c:pt>
              </c:numCache>
            </c:numRef>
          </c:val>
          <c:extLst>
            <c:ext xmlns:c16="http://schemas.microsoft.com/office/drawing/2014/chart" uri="{C3380CC4-5D6E-409C-BE32-E72D297353CC}">
              <c16:uniqueId val="{00000000-55F2-4145-9683-8AE86EAE9B36}"/>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155000"/>
          <c:min val="0"/>
        </c:scaling>
        <c:delete val="1"/>
        <c:axPos val="l"/>
        <c:numFmt formatCode="#,##0"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5052827073319534E-2"/>
          <c:y val="4.6020809898762649E-3"/>
          <c:w val="0.85693640194112131"/>
          <c:h val="0.81563936088666633"/>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Employees!$D$7:$G$7</c:f>
              <c:numCache>
                <c:formatCode>General</c:formatCode>
                <c:ptCount val="4"/>
                <c:pt idx="0">
                  <c:v>2020</c:v>
                </c:pt>
                <c:pt idx="1">
                  <c:v>2021</c:v>
                </c:pt>
                <c:pt idx="2">
                  <c:v>2022</c:v>
                </c:pt>
                <c:pt idx="3">
                  <c:v>2023</c:v>
                </c:pt>
              </c:numCache>
            </c:numRef>
          </c:cat>
          <c:val>
            <c:numRef>
              <c:f>HSE!$D$11:$G$11</c:f>
              <c:numCache>
                <c:formatCode>#,##0</c:formatCode>
                <c:ptCount val="4"/>
                <c:pt idx="0">
                  <c:v>61686</c:v>
                </c:pt>
                <c:pt idx="1">
                  <c:v>71290</c:v>
                </c:pt>
                <c:pt idx="2">
                  <c:v>109233</c:v>
                </c:pt>
                <c:pt idx="3">
                  <c:v>152324</c:v>
                </c:pt>
              </c:numCache>
            </c:numRef>
          </c:val>
          <c:extLst>
            <c:ext xmlns:c16="http://schemas.microsoft.com/office/drawing/2014/chart" uri="{C3380CC4-5D6E-409C-BE32-E72D297353CC}">
              <c16:uniqueId val="{00000000-E9BB-41B0-A416-0465D57EBFF0}"/>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155000"/>
          <c:min val="0"/>
        </c:scaling>
        <c:delete val="1"/>
        <c:axPos val="l"/>
        <c:numFmt formatCode="#,##0"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8256212729003988E-2"/>
          <c:y val="6.024377961230518E-3"/>
          <c:w val="0.85954028752687739"/>
          <c:h val="0.88843311553111981"/>
        </c:manualLayout>
      </c:layout>
      <c:barChart>
        <c:barDir val="col"/>
        <c:grouping val="clustered"/>
        <c:varyColors val="0"/>
        <c:ser>
          <c:idx val="0"/>
          <c:order val="0"/>
          <c:spPr>
            <a:solidFill>
              <a:srgbClr val="00206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Employees!$D$7:$G$7</c:f>
              <c:numCache>
                <c:formatCode>General</c:formatCode>
                <c:ptCount val="4"/>
                <c:pt idx="0">
                  <c:v>2020</c:v>
                </c:pt>
                <c:pt idx="1">
                  <c:v>2021</c:v>
                </c:pt>
                <c:pt idx="2">
                  <c:v>2022</c:v>
                </c:pt>
                <c:pt idx="3">
                  <c:v>2023</c:v>
                </c:pt>
              </c:numCache>
            </c:numRef>
          </c:cat>
          <c:val>
            <c:numRef>
              <c:f>HSE!$D$12:$G$12</c:f>
              <c:numCache>
                <c:formatCode>#,##0</c:formatCode>
                <c:ptCount val="4"/>
                <c:pt idx="0">
                  <c:v>33</c:v>
                </c:pt>
                <c:pt idx="1">
                  <c:v>40</c:v>
                </c:pt>
                <c:pt idx="2">
                  <c:v>69</c:v>
                </c:pt>
                <c:pt idx="3">
                  <c:v>78</c:v>
                </c:pt>
              </c:numCache>
            </c:numRef>
          </c:val>
          <c:extLst>
            <c:ext xmlns:c16="http://schemas.microsoft.com/office/drawing/2014/chart" uri="{C3380CC4-5D6E-409C-BE32-E72D297353CC}">
              <c16:uniqueId val="{00000000-F2EC-4EA9-9B1E-BD66AEFD1CC1}"/>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scaling>
        <c:delete val="1"/>
        <c:axPos val="l"/>
        <c:numFmt formatCode="#,##0" sourceLinked="1"/>
        <c:majorTickMark val="none"/>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2165011776213915E-2"/>
          <c:y val="3.3360439516848803E-4"/>
          <c:w val="0.93224637777806718"/>
          <c:h val="0.82534673480117671"/>
        </c:manualLayout>
      </c:layout>
      <c:barChart>
        <c:barDir val="col"/>
        <c:grouping val="clustered"/>
        <c:varyColors val="0"/>
        <c:ser>
          <c:idx val="0"/>
          <c:order val="0"/>
          <c:spPr>
            <a:solidFill>
              <a:srgbClr val="00206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Employees!$D$7:$G$7</c:f>
              <c:numCache>
                <c:formatCode>General</c:formatCode>
                <c:ptCount val="4"/>
                <c:pt idx="0">
                  <c:v>2020</c:v>
                </c:pt>
                <c:pt idx="1">
                  <c:v>2021</c:v>
                </c:pt>
                <c:pt idx="2">
                  <c:v>2022</c:v>
                </c:pt>
                <c:pt idx="3">
                  <c:v>2023</c:v>
                </c:pt>
              </c:numCache>
            </c:numRef>
          </c:cat>
          <c:val>
            <c:numRef>
              <c:f>HSE!$D$19:$G$19</c:f>
              <c:numCache>
                <c:formatCode>General</c:formatCode>
                <c:ptCount val="4"/>
                <c:pt idx="0">
                  <c:v>0.24</c:v>
                </c:pt>
                <c:pt idx="1">
                  <c:v>0.24</c:v>
                </c:pt>
                <c:pt idx="2">
                  <c:v>0.24</c:v>
                </c:pt>
                <c:pt idx="3">
                  <c:v>0.26</c:v>
                </c:pt>
              </c:numCache>
            </c:numRef>
          </c:val>
          <c:extLst>
            <c:ext xmlns:c16="http://schemas.microsoft.com/office/drawing/2014/chart" uri="{C3380CC4-5D6E-409C-BE32-E72D297353CC}">
              <c16:uniqueId val="{00000000-88A5-422D-8DAD-EB6532FCE1A3}"/>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0.27"/>
          <c:min val="0"/>
        </c:scaling>
        <c:delete val="1"/>
        <c:axPos val="l"/>
        <c:numFmt formatCode="General"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172014903282381E-2"/>
          <c:y val="1.7610266583001411E-5"/>
          <c:w val="0.85386000541144058"/>
          <c:h val="0.82353373101428118"/>
        </c:manualLayout>
      </c:layout>
      <c:barChart>
        <c:barDir val="col"/>
        <c:grouping val="clustered"/>
        <c:varyColors val="0"/>
        <c:ser>
          <c:idx val="0"/>
          <c:order val="0"/>
          <c:spPr>
            <a:solidFill>
              <a:srgbClr val="00206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Employees!$D$7:$G$7</c:f>
              <c:numCache>
                <c:formatCode>General</c:formatCode>
                <c:ptCount val="4"/>
                <c:pt idx="0">
                  <c:v>2020</c:v>
                </c:pt>
                <c:pt idx="1">
                  <c:v>2021</c:v>
                </c:pt>
                <c:pt idx="2">
                  <c:v>2022</c:v>
                </c:pt>
                <c:pt idx="3">
                  <c:v>2023</c:v>
                </c:pt>
              </c:numCache>
            </c:numRef>
          </c:cat>
          <c:val>
            <c:numRef>
              <c:f>HSE!$D$22:$G$22</c:f>
              <c:numCache>
                <c:formatCode>0.00</c:formatCode>
                <c:ptCount val="4"/>
                <c:pt idx="0">
                  <c:v>0.24</c:v>
                </c:pt>
                <c:pt idx="1">
                  <c:v>0.22</c:v>
                </c:pt>
                <c:pt idx="2">
                  <c:v>0.16</c:v>
                </c:pt>
                <c:pt idx="3">
                  <c:v>0.14000000000000001</c:v>
                </c:pt>
              </c:numCache>
            </c:numRef>
          </c:val>
          <c:extLst>
            <c:ext xmlns:c16="http://schemas.microsoft.com/office/drawing/2014/chart" uri="{C3380CC4-5D6E-409C-BE32-E72D297353CC}">
              <c16:uniqueId val="{00000000-EE4F-42CB-A03C-B4F8B9161DE5}"/>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0.25"/>
        </c:scaling>
        <c:delete val="1"/>
        <c:axPos val="l"/>
        <c:numFmt formatCode="0.00"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2950628593573088E-2"/>
          <c:y val="1.9515975508714121E-3"/>
          <c:w val="0.86025405153214374"/>
          <c:h val="0.86301886792452831"/>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Employees!$D$7:$G$7</c:f>
              <c:numCache>
                <c:formatCode>General</c:formatCode>
                <c:ptCount val="4"/>
                <c:pt idx="0">
                  <c:v>2020</c:v>
                </c:pt>
                <c:pt idx="1">
                  <c:v>2021</c:v>
                </c:pt>
                <c:pt idx="2">
                  <c:v>2022</c:v>
                </c:pt>
                <c:pt idx="3">
                  <c:v>2023</c:v>
                </c:pt>
              </c:numCache>
            </c:numRef>
          </c:cat>
          <c:val>
            <c:numRef>
              <c:f>HSE!$D$38:$G$38</c:f>
              <c:numCache>
                <c:formatCode>#,##0</c:formatCode>
                <c:ptCount val="4"/>
                <c:pt idx="0">
                  <c:v>327</c:v>
                </c:pt>
                <c:pt idx="1">
                  <c:v>284</c:v>
                </c:pt>
                <c:pt idx="2">
                  <c:v>334</c:v>
                </c:pt>
                <c:pt idx="3">
                  <c:v>1013</c:v>
                </c:pt>
              </c:numCache>
            </c:numRef>
          </c:val>
          <c:extLst>
            <c:ext xmlns:c16="http://schemas.microsoft.com/office/drawing/2014/chart" uri="{C3380CC4-5D6E-409C-BE32-E72D297353CC}">
              <c16:uniqueId val="{00000000-DF1E-401B-B387-6C97AB76386B}"/>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1050"/>
          <c:min val="0"/>
        </c:scaling>
        <c:delete val="1"/>
        <c:axPos val="l"/>
        <c:numFmt formatCode="#,##0"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250893728042919E-2"/>
          <c:y val="8.3779527559055145E-3"/>
          <c:w val="0.79240018335414231"/>
          <c:h val="0.84532841905400113"/>
        </c:manualLayout>
      </c:layout>
      <c:barChart>
        <c:barDir val="col"/>
        <c:grouping val="clustered"/>
        <c:varyColors val="0"/>
        <c:ser>
          <c:idx val="1"/>
          <c:order val="0"/>
          <c:tx>
            <c:v>2020</c:v>
          </c:tx>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9211-4B00-9B7D-EBA756F1747C}"/>
              </c:ext>
            </c:extLst>
          </c:dPt>
          <c:dPt>
            <c:idx val="1"/>
            <c:invertIfNegative val="0"/>
            <c:bubble3D val="0"/>
            <c:spPr>
              <a:solidFill>
                <a:srgbClr val="002060"/>
              </a:solidFill>
              <a:ln>
                <a:noFill/>
              </a:ln>
              <a:effectLst/>
            </c:spPr>
            <c:extLst>
              <c:ext xmlns:c16="http://schemas.microsoft.com/office/drawing/2014/chart" uri="{C3380CC4-5D6E-409C-BE32-E72D297353CC}">
                <c16:uniqueId val="{00000003-9211-4B00-9B7D-EBA756F1747C}"/>
              </c:ext>
            </c:extLst>
          </c:dPt>
          <c:dPt>
            <c:idx val="2"/>
            <c:invertIfNegative val="0"/>
            <c:bubble3D val="0"/>
            <c:spPr>
              <a:solidFill>
                <a:srgbClr val="002060"/>
              </a:solidFill>
              <a:ln>
                <a:noFill/>
              </a:ln>
              <a:effectLst/>
            </c:spPr>
            <c:extLst>
              <c:ext xmlns:c16="http://schemas.microsoft.com/office/drawing/2014/chart" uri="{C3380CC4-5D6E-409C-BE32-E72D297353CC}">
                <c16:uniqueId val="{00000005-9211-4B00-9B7D-EBA756F1747C}"/>
              </c:ext>
            </c:extLst>
          </c:dPt>
          <c:dPt>
            <c:idx val="3"/>
            <c:invertIfNegative val="0"/>
            <c:bubble3D val="0"/>
            <c:spPr>
              <a:solidFill>
                <a:srgbClr val="002060"/>
              </a:solidFill>
              <a:ln>
                <a:noFill/>
              </a:ln>
              <a:effectLst/>
            </c:spPr>
            <c:extLst>
              <c:ext xmlns:c16="http://schemas.microsoft.com/office/drawing/2014/chart" uri="{C3380CC4-5D6E-409C-BE32-E72D297353CC}">
                <c16:uniqueId val="{00000007-9211-4B00-9B7D-EBA756F1747C}"/>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'Water resources'!$D$5:$G$5</c:f>
              <c:numCache>
                <c:formatCode>General</c:formatCode>
                <c:ptCount val="4"/>
                <c:pt idx="0">
                  <c:v>2020</c:v>
                </c:pt>
                <c:pt idx="1">
                  <c:v>2021</c:v>
                </c:pt>
                <c:pt idx="2">
                  <c:v>2022</c:v>
                </c:pt>
                <c:pt idx="3">
                  <c:v>2023</c:v>
                </c:pt>
              </c:numCache>
            </c:numRef>
          </c:cat>
          <c:val>
            <c:numRef>
              <c:f>'Water resources'!$D$6:$G$6</c:f>
              <c:numCache>
                <c:formatCode>#,##0</c:formatCode>
                <c:ptCount val="4"/>
                <c:pt idx="0">
                  <c:v>68870725.439999998</c:v>
                </c:pt>
                <c:pt idx="1">
                  <c:v>64077562.390000001</c:v>
                </c:pt>
                <c:pt idx="2">
                  <c:v>63762225.979999997</c:v>
                </c:pt>
                <c:pt idx="3">
                  <c:v>63923742.060000002</c:v>
                </c:pt>
              </c:numCache>
            </c:numRef>
          </c:val>
          <c:extLst>
            <c:ext xmlns:c16="http://schemas.microsoft.com/office/drawing/2014/chart" uri="{C3380CC4-5D6E-409C-BE32-E72D297353CC}">
              <c16:uniqueId val="{00000008-9211-4B00-9B7D-EBA756F1747C}"/>
            </c:ext>
          </c:extLst>
        </c:ser>
        <c:dLbls>
          <c:dLblPos val="outEnd"/>
          <c:showLegendKey val="0"/>
          <c:showVal val="1"/>
          <c:showCatName val="0"/>
          <c:showSerName val="0"/>
          <c:showPercent val="0"/>
          <c:showBubbleSize val="0"/>
        </c:dLbls>
        <c:gapWidth val="50"/>
        <c:axId val="830893856"/>
        <c:axId val="706304256"/>
      </c:barChart>
      <c:catAx>
        <c:axId val="83089385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706304256"/>
        <c:crosses val="autoZero"/>
        <c:auto val="1"/>
        <c:lblAlgn val="ctr"/>
        <c:lblOffset val="100"/>
        <c:noMultiLvlLbl val="0"/>
      </c:catAx>
      <c:valAx>
        <c:axId val="706304256"/>
        <c:scaling>
          <c:orientation val="minMax"/>
          <c:min val="0"/>
        </c:scaling>
        <c:delete val="1"/>
        <c:axPos val="l"/>
        <c:numFmt formatCode="#,##0" sourceLinked="0"/>
        <c:majorTickMark val="out"/>
        <c:minorTickMark val="none"/>
        <c:tickLblPos val="nextTo"/>
        <c:crossAx val="83089385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002060"/>
              </a:solidFill>
              <a:ln w="19050">
                <a:solidFill>
                  <a:schemeClr val="lt1"/>
                </a:solidFill>
              </a:ln>
              <a:effectLst/>
            </c:spPr>
            <c:extLst>
              <c:ext xmlns:c16="http://schemas.microsoft.com/office/drawing/2014/chart" uri="{C3380CC4-5D6E-409C-BE32-E72D297353CC}">
                <c16:uniqueId val="{00000001-89E4-484E-8046-6B4B416370C3}"/>
              </c:ext>
            </c:extLst>
          </c:dPt>
          <c:dPt>
            <c:idx val="1"/>
            <c:bubble3D val="0"/>
            <c:spPr>
              <a:solidFill>
                <a:srgbClr val="B99D75"/>
              </a:solidFill>
              <a:ln w="19050">
                <a:solidFill>
                  <a:schemeClr val="lt1"/>
                </a:solidFill>
              </a:ln>
              <a:effectLst/>
            </c:spPr>
            <c:extLst>
              <c:ext xmlns:c16="http://schemas.microsoft.com/office/drawing/2014/chart" uri="{C3380CC4-5D6E-409C-BE32-E72D297353CC}">
                <c16:uniqueId val="{00000005-89E4-484E-8046-6B4B416370C3}"/>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'Diversity&amp;Inclusion'!$B$9:$B$11</c15:sqref>
                  </c15:fullRef>
                </c:ext>
              </c:extLst>
              <c:f>('Diversity&amp;Inclusion'!$B$9,'Diversity&amp;Inclusion'!$B$11)</c:f>
              <c:strCache>
                <c:ptCount val="2"/>
                <c:pt idx="0">
                  <c:v>Мужчины</c:v>
                </c:pt>
                <c:pt idx="1">
                  <c:v>Женщины</c:v>
                </c:pt>
              </c:strCache>
            </c:strRef>
          </c:cat>
          <c:val>
            <c:numRef>
              <c:extLst>
                <c:ext xmlns:c15="http://schemas.microsoft.com/office/drawing/2012/chart" uri="{02D57815-91ED-43cb-92C2-25804820EDAC}">
                  <c15:fullRef>
                    <c15:sqref>'Diversity&amp;Inclusion'!$G$43:$G$45</c15:sqref>
                  </c15:fullRef>
                </c:ext>
              </c:extLst>
              <c:f>('Diversity&amp;Inclusion'!$G$43,'Diversity&amp;Inclusion'!$G$45)</c:f>
              <c:numCache>
                <c:formatCode>#,##0</c:formatCode>
                <c:ptCount val="2"/>
                <c:pt idx="0">
                  <c:v>10843</c:v>
                </c:pt>
                <c:pt idx="1">
                  <c:v>6638</c:v>
                </c:pt>
              </c:numCache>
            </c:numRef>
          </c:val>
          <c:extLst>
            <c:ext xmlns:c15="http://schemas.microsoft.com/office/drawing/2012/chart" uri="{02D57815-91ED-43cb-92C2-25804820EDAC}">
              <c15:categoryFilterExceptions>
                <c15:categoryFilterException>
                  <c15:sqref>'Diversity&amp;Inclusion'!$G$44</c15:sqref>
                  <c15:spPr xmlns:c15="http://schemas.microsoft.com/office/drawing/2012/chart">
                    <a:solidFill>
                      <a:schemeClr val="accent2"/>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6-89E4-484E-8046-6B4B416370C3}"/>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386871081010561E-2"/>
          <c:y val="5.9030632853927498E-2"/>
          <c:w val="0.86381429416900934"/>
          <c:h val="0.86229631226844916"/>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Employees!$D$7:$G$7</c:f>
              <c:numCache>
                <c:formatCode>General</c:formatCode>
                <c:ptCount val="4"/>
                <c:pt idx="0">
                  <c:v>2020</c:v>
                </c:pt>
                <c:pt idx="1">
                  <c:v>2021</c:v>
                </c:pt>
                <c:pt idx="2">
                  <c:v>2022</c:v>
                </c:pt>
                <c:pt idx="3">
                  <c:v>2023</c:v>
                </c:pt>
              </c:numCache>
            </c:numRef>
          </c:cat>
          <c:val>
            <c:numRef>
              <c:f>'Diversity&amp;Inclusion'!$D$76:$G$76</c:f>
              <c:numCache>
                <c:formatCode>#,##0</c:formatCode>
                <c:ptCount val="4"/>
                <c:pt idx="0">
                  <c:v>2304</c:v>
                </c:pt>
                <c:pt idx="1">
                  <c:v>2489</c:v>
                </c:pt>
                <c:pt idx="2">
                  <c:v>2684</c:v>
                </c:pt>
                <c:pt idx="3">
                  <c:v>2764</c:v>
                </c:pt>
              </c:numCache>
            </c:numRef>
          </c:val>
          <c:extLst>
            <c:ext xmlns:c16="http://schemas.microsoft.com/office/drawing/2014/chart" uri="{C3380CC4-5D6E-409C-BE32-E72D297353CC}">
              <c16:uniqueId val="{00000000-B129-4340-9579-ED9798611F66}"/>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in val="0"/>
        </c:scaling>
        <c:delete val="1"/>
        <c:axPos val="l"/>
        <c:numFmt formatCode="#,##0"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889778361038205"/>
          <c:y val="6.2519485191254651E-2"/>
          <c:w val="0.51657203266258378"/>
          <c:h val="0.70799212598425187"/>
        </c:manualLayout>
      </c:layout>
      <c:pieChart>
        <c:varyColors val="1"/>
        <c:ser>
          <c:idx val="0"/>
          <c:order val="0"/>
          <c:dPt>
            <c:idx val="0"/>
            <c:bubble3D val="0"/>
            <c:spPr>
              <a:solidFill>
                <a:srgbClr val="B99D75"/>
              </a:solidFill>
              <a:ln w="19050">
                <a:solidFill>
                  <a:schemeClr val="lt1"/>
                </a:solidFill>
              </a:ln>
              <a:effectLst/>
            </c:spPr>
            <c:extLst>
              <c:ext xmlns:c16="http://schemas.microsoft.com/office/drawing/2014/chart" uri="{C3380CC4-5D6E-409C-BE32-E72D297353CC}">
                <c16:uniqueId val="{00000001-095E-45E9-93DD-4A88F22C5B0E}"/>
              </c:ext>
            </c:extLst>
          </c:dPt>
          <c:dPt>
            <c:idx val="1"/>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3-095E-45E9-93DD-4A88F22C5B0E}"/>
              </c:ext>
            </c:extLst>
          </c:dPt>
          <c:dPt>
            <c:idx val="2"/>
            <c:bubble3D val="0"/>
            <c:spPr>
              <a:solidFill>
                <a:srgbClr val="002060"/>
              </a:solidFill>
              <a:ln w="19050">
                <a:solidFill>
                  <a:schemeClr val="lt1"/>
                </a:solidFill>
              </a:ln>
              <a:effectLst/>
            </c:spPr>
            <c:extLst>
              <c:ext xmlns:c16="http://schemas.microsoft.com/office/drawing/2014/chart" uri="{C3380CC4-5D6E-409C-BE32-E72D297353CC}">
                <c16:uniqueId val="{00000005-095E-45E9-93DD-4A88F22C5B0E}"/>
              </c:ext>
            </c:extLst>
          </c:dPt>
          <c:dPt>
            <c:idx val="3"/>
            <c:bubble3D val="0"/>
            <c:spPr>
              <a:solidFill>
                <a:srgbClr val="FFC000"/>
              </a:solidFill>
              <a:ln w="19050">
                <a:solidFill>
                  <a:schemeClr val="lt1"/>
                </a:solidFill>
              </a:ln>
              <a:effectLst/>
            </c:spPr>
            <c:extLst>
              <c:ext xmlns:c16="http://schemas.microsoft.com/office/drawing/2014/chart" uri="{C3380CC4-5D6E-409C-BE32-E72D297353CC}">
                <c16:uniqueId val="{00000007-095E-45E9-93DD-4A88F22C5B0E}"/>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095E-45E9-93DD-4A88F22C5B0E}"/>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HSE!$B$44:$B$48</c:f>
              <c:strCache>
                <c:ptCount val="5"/>
                <c:pt idx="0">
                  <c:v>Охрана труда</c:v>
                </c:pt>
                <c:pt idx="1">
                  <c:v>Пожарная безопасность </c:v>
                </c:pt>
                <c:pt idx="2">
                  <c:v>Промышленная безопасность</c:v>
                </c:pt>
                <c:pt idx="3">
                  <c:v>Обучение</c:v>
                </c:pt>
                <c:pt idx="4">
                  <c:v>Другое</c:v>
                </c:pt>
              </c:strCache>
            </c:strRef>
          </c:cat>
          <c:val>
            <c:numRef>
              <c:f>HSE!$G$44:$G$48</c:f>
              <c:numCache>
                <c:formatCode>0.0</c:formatCode>
                <c:ptCount val="5"/>
                <c:pt idx="0">
                  <c:v>31.685673781519995</c:v>
                </c:pt>
                <c:pt idx="1">
                  <c:v>14.122579866060002</c:v>
                </c:pt>
                <c:pt idx="2">
                  <c:v>52.947169166899997</c:v>
                </c:pt>
                <c:pt idx="3">
                  <c:v>2.0747225935800002</c:v>
                </c:pt>
                <c:pt idx="4">
                  <c:v>7.91833931616</c:v>
                </c:pt>
              </c:numCache>
            </c:numRef>
          </c:val>
          <c:extLst>
            <c:ext xmlns:c16="http://schemas.microsoft.com/office/drawing/2014/chart" uri="{C3380CC4-5D6E-409C-BE32-E72D297353CC}">
              <c16:uniqueId val="{0000000A-095E-45E9-93DD-4A88F22C5B0E}"/>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
          <c:y val="0.80476537831248263"/>
          <c:w val="0.94799999999999995"/>
          <c:h val="8.8140416410212863E-2"/>
        </c:manualLayout>
      </c:layout>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2687739881252465E-3"/>
          <c:y val="0"/>
          <c:w val="0.95599999999999996"/>
          <c:h val="0.93303359415605935"/>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Employees!$D$7:$G$7</c:f>
              <c:numCache>
                <c:formatCode>General</c:formatCode>
                <c:ptCount val="4"/>
                <c:pt idx="0">
                  <c:v>2020</c:v>
                </c:pt>
                <c:pt idx="1">
                  <c:v>2021</c:v>
                </c:pt>
                <c:pt idx="2">
                  <c:v>2022</c:v>
                </c:pt>
                <c:pt idx="3">
                  <c:v>2023</c:v>
                </c:pt>
              </c:numCache>
            </c:numRef>
          </c:cat>
          <c:val>
            <c:numRef>
              <c:f>'Local communities'!$D$8:$G$8</c:f>
              <c:numCache>
                <c:formatCode>0</c:formatCode>
                <c:ptCount val="4"/>
                <c:pt idx="0">
                  <c:v>20.074349442379184</c:v>
                </c:pt>
                <c:pt idx="1">
                  <c:v>21.991701244813278</c:v>
                </c:pt>
                <c:pt idx="2">
                  <c:v>22.268907563025213</c:v>
                </c:pt>
                <c:pt idx="3">
                  <c:v>24.180327868852459</c:v>
                </c:pt>
              </c:numCache>
            </c:numRef>
          </c:val>
          <c:extLst>
            <c:ext xmlns:c16="http://schemas.microsoft.com/office/drawing/2014/chart" uri="{C3380CC4-5D6E-409C-BE32-E72D297353CC}">
              <c16:uniqueId val="{00000000-CBB2-4C25-8B98-C69C1F87EFBB}"/>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scaling>
        <c:delete val="1"/>
        <c:axPos val="l"/>
        <c:numFmt formatCode="0" sourceLinked="1"/>
        <c:majorTickMark val="none"/>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0328933309223239E-4"/>
          <c:y val="0"/>
          <c:w val="0.95348837209302328"/>
          <c:h val="0.9331446371035671"/>
        </c:manualLayout>
      </c:layout>
      <c:barChart>
        <c:barDir val="col"/>
        <c:grouping val="clustered"/>
        <c:varyColors val="0"/>
        <c:ser>
          <c:idx val="0"/>
          <c:order val="0"/>
          <c:spPr>
            <a:solidFill>
              <a:srgbClr val="00206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Employees!$D$7:$G$7</c:f>
              <c:numCache>
                <c:formatCode>General</c:formatCode>
                <c:ptCount val="4"/>
                <c:pt idx="0">
                  <c:v>2020</c:v>
                </c:pt>
                <c:pt idx="1">
                  <c:v>2021</c:v>
                </c:pt>
                <c:pt idx="2">
                  <c:v>2022</c:v>
                </c:pt>
                <c:pt idx="3">
                  <c:v>2023</c:v>
                </c:pt>
              </c:numCache>
            </c:numRef>
          </c:cat>
          <c:val>
            <c:numRef>
              <c:f>'Corporate governance'!$D$10:$G$10</c:f>
              <c:numCache>
                <c:formatCode>General</c:formatCode>
                <c:ptCount val="4"/>
                <c:pt idx="0">
                  <c:v>15</c:v>
                </c:pt>
                <c:pt idx="1">
                  <c:v>10</c:v>
                </c:pt>
                <c:pt idx="2">
                  <c:v>18</c:v>
                </c:pt>
                <c:pt idx="3">
                  <c:v>20</c:v>
                </c:pt>
              </c:numCache>
            </c:numRef>
          </c:val>
          <c:extLst>
            <c:ext xmlns:c16="http://schemas.microsoft.com/office/drawing/2014/chart" uri="{C3380CC4-5D6E-409C-BE32-E72D297353CC}">
              <c16:uniqueId val="{00000000-4BE6-4C08-9F35-258B219663E1}"/>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scaling>
        <c:delete val="1"/>
        <c:axPos val="l"/>
        <c:numFmt formatCode="General"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9494470076346386E-4"/>
          <c:y val="0"/>
          <c:w val="0.95319149720363594"/>
          <c:h val="0.9348077366719717"/>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Employees!$D$7:$G$7</c:f>
              <c:numCache>
                <c:formatCode>General</c:formatCode>
                <c:ptCount val="4"/>
                <c:pt idx="0">
                  <c:v>2020</c:v>
                </c:pt>
                <c:pt idx="1">
                  <c:v>2021</c:v>
                </c:pt>
                <c:pt idx="2">
                  <c:v>2022</c:v>
                </c:pt>
                <c:pt idx="3">
                  <c:v>2023</c:v>
                </c:pt>
              </c:numCache>
            </c:numRef>
          </c:cat>
          <c:val>
            <c:numRef>
              <c:f>Financial!$D$6:$G$6</c:f>
              <c:numCache>
                <c:formatCode>#,##0</c:formatCode>
                <c:ptCount val="4"/>
                <c:pt idx="0">
                  <c:v>9556.7999999999993</c:v>
                </c:pt>
                <c:pt idx="1">
                  <c:v>13178.7</c:v>
                </c:pt>
                <c:pt idx="2">
                  <c:v>16704.8</c:v>
                </c:pt>
                <c:pt idx="3">
                  <c:v>17218</c:v>
                </c:pt>
              </c:numCache>
            </c:numRef>
          </c:val>
          <c:extLst>
            <c:ext xmlns:c16="http://schemas.microsoft.com/office/drawing/2014/chart" uri="{C3380CC4-5D6E-409C-BE32-E72D297353CC}">
              <c16:uniqueId val="{00000000-4DBC-4F61-8383-81084854BE7C}"/>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scaling>
        <c:delete val="1"/>
        <c:axPos val="l"/>
        <c:numFmt formatCode="#,##0"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1968617743063412E-2"/>
          <c:y val="6.9696974598154769E-3"/>
          <c:w val="0.95606276451387318"/>
          <c:h val="0.63578132657335762"/>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Employees!$D$7:$G$7</c:f>
              <c:numCache>
                <c:formatCode>General</c:formatCode>
                <c:ptCount val="4"/>
                <c:pt idx="0">
                  <c:v>2020</c:v>
                </c:pt>
                <c:pt idx="1">
                  <c:v>2021</c:v>
                </c:pt>
                <c:pt idx="2">
                  <c:v>2022</c:v>
                </c:pt>
                <c:pt idx="3">
                  <c:v>2023</c:v>
                </c:pt>
              </c:numCache>
            </c:numRef>
          </c:cat>
          <c:val>
            <c:numRef>
              <c:f>Procurement!$D$5:$G$5</c:f>
              <c:numCache>
                <c:formatCode>0</c:formatCode>
                <c:ptCount val="4"/>
                <c:pt idx="0">
                  <c:v>3103</c:v>
                </c:pt>
                <c:pt idx="1">
                  <c:v>3427</c:v>
                </c:pt>
                <c:pt idx="2">
                  <c:v>3768.7849368600187</c:v>
                </c:pt>
                <c:pt idx="3">
                  <c:v>3695.8326985285894</c:v>
                </c:pt>
              </c:numCache>
            </c:numRef>
          </c:val>
          <c:extLst>
            <c:ext xmlns:c16="http://schemas.microsoft.com/office/drawing/2014/chart" uri="{C3380CC4-5D6E-409C-BE32-E72D297353CC}">
              <c16:uniqueId val="{00000000-9461-43C7-9FDE-0DE645C46832}"/>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scaling>
        <c:delete val="1"/>
        <c:axPos val="l"/>
        <c:numFmt formatCode="0"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5353835770695271"/>
          <c:y val="0.20751230499143422"/>
          <c:w val="0.51445729666773687"/>
          <c:h val="0.65827158466271762"/>
        </c:manualLayout>
      </c:layout>
      <c:pieChart>
        <c:varyColors val="1"/>
        <c:ser>
          <c:idx val="0"/>
          <c:order val="0"/>
          <c:dPt>
            <c:idx val="0"/>
            <c:bubble3D val="0"/>
            <c:spPr>
              <a:solidFill>
                <a:srgbClr val="002060"/>
              </a:solidFill>
              <a:ln w="19050">
                <a:solidFill>
                  <a:schemeClr val="lt1"/>
                </a:solidFill>
              </a:ln>
              <a:effectLst/>
            </c:spPr>
            <c:extLst>
              <c:ext xmlns:c16="http://schemas.microsoft.com/office/drawing/2014/chart" uri="{C3380CC4-5D6E-409C-BE32-E72D297353CC}">
                <c16:uniqueId val="{00000001-5094-46FC-A494-8B027EE0EE51}"/>
              </c:ext>
            </c:extLst>
          </c:dPt>
          <c:dPt>
            <c:idx val="1"/>
            <c:bubble3D val="0"/>
            <c:spPr>
              <a:solidFill>
                <a:srgbClr val="B99D75"/>
              </a:solidFill>
              <a:ln w="19050">
                <a:solidFill>
                  <a:schemeClr val="lt1"/>
                </a:solidFill>
              </a:ln>
              <a:effectLst/>
            </c:spPr>
            <c:extLst>
              <c:ext xmlns:c16="http://schemas.microsoft.com/office/drawing/2014/chart" uri="{C3380CC4-5D6E-409C-BE32-E72D297353CC}">
                <c16:uniqueId val="{00000003-5094-46FC-A494-8B027EE0EE51}"/>
              </c:ext>
            </c:extLst>
          </c:dPt>
          <c:dPt>
            <c:idx val="2"/>
            <c:bubble3D val="0"/>
            <c:spPr>
              <a:solidFill>
                <a:srgbClr val="CC9900"/>
              </a:solidFill>
              <a:ln w="19050">
                <a:solidFill>
                  <a:schemeClr val="lt1"/>
                </a:solidFill>
              </a:ln>
              <a:effectLst/>
            </c:spPr>
            <c:extLst>
              <c:ext xmlns:c16="http://schemas.microsoft.com/office/drawing/2014/chart" uri="{C3380CC4-5D6E-409C-BE32-E72D297353CC}">
                <c16:uniqueId val="{00000005-5094-46FC-A494-8B027EE0EE5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5094-46FC-A494-8B027EE0EE51}"/>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5094-46FC-A494-8B027EE0EE51}"/>
              </c:ext>
            </c:extLst>
          </c:dPt>
          <c:dLbls>
            <c:dLbl>
              <c:idx val="0"/>
              <c:layout>
                <c:manualLayout>
                  <c:x val="-1.1801882584435401E-2"/>
                  <c:y val="6.4411446773022962E-2"/>
                </c:manualLayout>
              </c:layout>
              <c:spPr>
                <a:no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15:layout>
                    <c:manualLayout>
                      <c:w val="0.22091672453957753"/>
                      <c:h val="0.14433780895578682"/>
                    </c:manualLayout>
                  </c15:layout>
                </c:ext>
                <c:ext xmlns:c16="http://schemas.microsoft.com/office/drawing/2014/chart" uri="{C3380CC4-5D6E-409C-BE32-E72D297353CC}">
                  <c16:uniqueId val="{00000001-5094-46FC-A494-8B027EE0EE51}"/>
                </c:ext>
              </c:extLst>
            </c:dLbl>
            <c:dLbl>
              <c:idx val="1"/>
              <c:layout>
                <c:manualLayout>
                  <c:x val="0.11134984689413813"/>
                  <c:y val="-6.126860959130933E-2"/>
                </c:manualLayout>
              </c:layout>
              <c:dLblPos val="bestFit"/>
              <c:showLegendKey val="0"/>
              <c:showVal val="1"/>
              <c:showCatName val="1"/>
              <c:showSerName val="0"/>
              <c:showPercent val="0"/>
              <c:showBubbleSize val="0"/>
              <c:extLst>
                <c:ext xmlns:c15="http://schemas.microsoft.com/office/drawing/2012/chart" uri="{CE6537A1-D6FC-4f65-9D91-7224C49458BB}">
                  <c15:layout>
                    <c:manualLayout>
                      <c:w val="0.23891666666666661"/>
                      <c:h val="0.18019636114070325"/>
                    </c:manualLayout>
                  </c15:layout>
                </c:ext>
                <c:ext xmlns:c16="http://schemas.microsoft.com/office/drawing/2014/chart" uri="{C3380CC4-5D6E-409C-BE32-E72D297353CC}">
                  <c16:uniqueId val="{00000003-5094-46FC-A494-8B027EE0EE51}"/>
                </c:ext>
              </c:extLst>
            </c:dLbl>
            <c:dLbl>
              <c:idx val="2"/>
              <c:layout>
                <c:manualLayout>
                  <c:x val="-2.1107085840599289E-2"/>
                  <c:y val="9.9700997811002806E-2"/>
                </c:manualLayout>
              </c:layout>
              <c:spPr>
                <a:no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15:layout>
                    <c:manualLayout>
                      <c:w val="0.2810136976826581"/>
                      <c:h val="0.11687715620923565"/>
                    </c:manualLayout>
                  </c15:layout>
                </c:ext>
                <c:ext xmlns:c16="http://schemas.microsoft.com/office/drawing/2014/chart" uri="{C3380CC4-5D6E-409C-BE32-E72D297353CC}">
                  <c16:uniqueId val="{00000005-5094-46FC-A494-8B027EE0EE51}"/>
                </c:ext>
              </c:extLst>
            </c:dLbl>
            <c:dLbl>
              <c:idx val="3"/>
              <c:layout>
                <c:manualLayout>
                  <c:x val="-3.9327022292611521E-2"/>
                  <c:y val="4.0617012542330216E-2"/>
                </c:manualLayout>
              </c:layout>
              <c:spPr>
                <a:no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15:layout>
                    <c:manualLayout>
                      <c:w val="0.24658338256718063"/>
                      <c:h val="0.13435575265399344"/>
                    </c:manualLayout>
                  </c15:layout>
                </c:ext>
                <c:ext xmlns:c16="http://schemas.microsoft.com/office/drawing/2014/chart" uri="{C3380CC4-5D6E-409C-BE32-E72D297353CC}">
                  <c16:uniqueId val="{00000007-5094-46FC-A494-8B027EE0EE51}"/>
                </c:ext>
              </c:extLst>
            </c:dLbl>
            <c:dLbl>
              <c:idx val="4"/>
              <c:layout>
                <c:manualLayout>
                  <c:x val="4.6361270478327325E-2"/>
                  <c:y val="-3.5909955752112602E-3"/>
                </c:manualLayout>
              </c:layout>
              <c:spPr>
                <a:no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15:layout>
                    <c:manualLayout>
                      <c:w val="0.2450693350831146"/>
                      <c:h val="0.16748256456983054"/>
                    </c:manualLayout>
                  </c15:layout>
                </c:ext>
                <c:ext xmlns:c16="http://schemas.microsoft.com/office/drawing/2014/chart" uri="{C3380CC4-5D6E-409C-BE32-E72D297353CC}">
                  <c16:uniqueId val="{00000009-5094-46FC-A494-8B027EE0EE51}"/>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bestFit"/>
            <c:showLegendKey val="0"/>
            <c:showVal val="1"/>
            <c:showCatName val="1"/>
            <c:showSerName val="0"/>
            <c:showPercent val="0"/>
            <c:showBubbleSize val="0"/>
            <c:showLeaderLines val="0"/>
            <c:extLst>
              <c:ext xmlns:c15="http://schemas.microsoft.com/office/drawing/2012/chart" uri="{CE6537A1-D6FC-4f65-9D91-7224C49458BB}"/>
            </c:extLst>
          </c:dLbls>
          <c:cat>
            <c:strRef>
              <c:f>'Water resources'!$B$25:$B$29</c:f>
              <c:strCache>
                <c:ptCount val="5"/>
                <c:pt idx="0">
                  <c:v>поверхностные водные объекты</c:v>
                </c:pt>
                <c:pt idx="1">
                  <c:v>подземные водные объекты</c:v>
                </c:pt>
                <c:pt idx="2">
                  <c:v>городские системы водоснабжения</c:v>
                </c:pt>
                <c:pt idx="3">
                  <c:v>воды сторонних организаций</c:v>
                </c:pt>
                <c:pt idx="4">
                  <c:v>другие системы водоснабжения</c:v>
                </c:pt>
              </c:strCache>
            </c:strRef>
          </c:cat>
          <c:val>
            <c:numRef>
              <c:f>'Water resources'!$G$25:$G$29</c:f>
              <c:numCache>
                <c:formatCode>#,##0</c:formatCode>
                <c:ptCount val="5"/>
                <c:pt idx="0">
                  <c:v>4527.3599999999997</c:v>
                </c:pt>
                <c:pt idx="1">
                  <c:v>18153.669999999998</c:v>
                </c:pt>
                <c:pt idx="2">
                  <c:v>6010.74</c:v>
                </c:pt>
                <c:pt idx="3">
                  <c:v>45.39</c:v>
                </c:pt>
                <c:pt idx="4">
                  <c:v>913.96</c:v>
                </c:pt>
              </c:numCache>
            </c:numRef>
          </c:val>
          <c:extLst>
            <c:ext xmlns:c16="http://schemas.microsoft.com/office/drawing/2014/chart" uri="{C3380CC4-5D6E-409C-BE32-E72D297353CC}">
              <c16:uniqueId val="{0000000A-5094-46FC-A494-8B027EE0EE51}"/>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618435056139366E-2"/>
          <c:y val="1.3755168140704682E-3"/>
          <c:w val="0.8713871644750345"/>
          <c:h val="0.88467277128154431"/>
        </c:manualLayout>
      </c:layout>
      <c:barChart>
        <c:barDir val="col"/>
        <c:grouping val="clustered"/>
        <c:varyColors val="0"/>
        <c:ser>
          <c:idx val="1"/>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5066-4281-924A-B12630704B15}"/>
              </c:ext>
            </c:extLst>
          </c:dPt>
          <c:dPt>
            <c:idx val="1"/>
            <c:invertIfNegative val="0"/>
            <c:bubble3D val="0"/>
            <c:spPr>
              <a:solidFill>
                <a:srgbClr val="002060"/>
              </a:solidFill>
              <a:ln>
                <a:noFill/>
              </a:ln>
              <a:effectLst/>
            </c:spPr>
            <c:extLst>
              <c:ext xmlns:c16="http://schemas.microsoft.com/office/drawing/2014/chart" uri="{C3380CC4-5D6E-409C-BE32-E72D297353CC}">
                <c16:uniqueId val="{00000003-5066-4281-924A-B12630704B15}"/>
              </c:ext>
            </c:extLst>
          </c:dPt>
          <c:dPt>
            <c:idx val="2"/>
            <c:invertIfNegative val="0"/>
            <c:bubble3D val="0"/>
            <c:spPr>
              <a:solidFill>
                <a:srgbClr val="002060"/>
              </a:solidFill>
              <a:ln>
                <a:noFill/>
              </a:ln>
              <a:effectLst/>
            </c:spPr>
            <c:extLst>
              <c:ext xmlns:c16="http://schemas.microsoft.com/office/drawing/2014/chart" uri="{C3380CC4-5D6E-409C-BE32-E72D297353CC}">
                <c16:uniqueId val="{00000005-5066-4281-924A-B12630704B15}"/>
              </c:ext>
            </c:extLst>
          </c:dPt>
          <c:dPt>
            <c:idx val="3"/>
            <c:invertIfNegative val="0"/>
            <c:bubble3D val="0"/>
            <c:spPr>
              <a:solidFill>
                <a:srgbClr val="002060"/>
              </a:solidFill>
              <a:ln>
                <a:noFill/>
              </a:ln>
              <a:effectLst/>
            </c:spPr>
            <c:extLst>
              <c:ext xmlns:c16="http://schemas.microsoft.com/office/drawing/2014/chart" uri="{C3380CC4-5D6E-409C-BE32-E72D297353CC}">
                <c16:uniqueId val="{00000007-5066-4281-924A-B12630704B15}"/>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'Water resources'!$D$5:$G$5</c:f>
              <c:numCache>
                <c:formatCode>General</c:formatCode>
                <c:ptCount val="4"/>
                <c:pt idx="0">
                  <c:v>2020</c:v>
                </c:pt>
                <c:pt idx="1">
                  <c:v>2021</c:v>
                </c:pt>
                <c:pt idx="2">
                  <c:v>2022</c:v>
                </c:pt>
                <c:pt idx="3">
                  <c:v>2023</c:v>
                </c:pt>
              </c:numCache>
            </c:numRef>
          </c:cat>
          <c:val>
            <c:numRef>
              <c:f>'Water resources'!$D$35:$G$35</c:f>
              <c:numCache>
                <c:formatCode>#,##0</c:formatCode>
                <c:ptCount val="4"/>
                <c:pt idx="0">
                  <c:v>68661354.620000005</c:v>
                </c:pt>
                <c:pt idx="1">
                  <c:v>63859443.329999998</c:v>
                </c:pt>
                <c:pt idx="2">
                  <c:v>63541231.960000001</c:v>
                </c:pt>
                <c:pt idx="3">
                  <c:v>63682938.799999997</c:v>
                </c:pt>
              </c:numCache>
            </c:numRef>
          </c:val>
          <c:extLst>
            <c:ext xmlns:c16="http://schemas.microsoft.com/office/drawing/2014/chart" uri="{C3380CC4-5D6E-409C-BE32-E72D297353CC}">
              <c16:uniqueId val="{00000008-5066-4281-924A-B12630704B15}"/>
            </c:ext>
          </c:extLst>
        </c:ser>
        <c:dLbls>
          <c:showLegendKey val="0"/>
          <c:showVal val="0"/>
          <c:showCatName val="0"/>
          <c:showSerName val="0"/>
          <c:showPercent val="0"/>
          <c:showBubbleSize val="0"/>
        </c:dLbls>
        <c:gapWidth val="80"/>
        <c:axId val="830893856"/>
        <c:axId val="706304256"/>
      </c:barChart>
      <c:catAx>
        <c:axId val="83089385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706304256"/>
        <c:crosses val="autoZero"/>
        <c:auto val="0"/>
        <c:lblAlgn val="ctr"/>
        <c:lblOffset val="100"/>
        <c:noMultiLvlLbl val="0"/>
      </c:catAx>
      <c:valAx>
        <c:axId val="706304256"/>
        <c:scaling>
          <c:orientation val="minMax"/>
          <c:min val="0"/>
        </c:scaling>
        <c:delete val="1"/>
        <c:axPos val="l"/>
        <c:numFmt formatCode="#,##0" sourceLinked="0"/>
        <c:majorTickMark val="out"/>
        <c:minorTickMark val="none"/>
        <c:tickLblPos val="nextTo"/>
        <c:crossAx val="83089385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275650058232901"/>
          <c:y val="0.1449312978738517"/>
          <c:w val="0.43107172985745984"/>
          <c:h val="0.67369711266058441"/>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017-4EA2-98DC-EC3E6E82A46E}"/>
              </c:ext>
            </c:extLst>
          </c:dPt>
          <c:dPt>
            <c:idx val="1"/>
            <c:bubble3D val="0"/>
            <c:spPr>
              <a:solidFill>
                <a:srgbClr val="B99D75"/>
              </a:solidFill>
              <a:ln w="19050">
                <a:solidFill>
                  <a:schemeClr val="lt1"/>
                </a:solidFill>
              </a:ln>
              <a:effectLst/>
            </c:spPr>
            <c:extLst>
              <c:ext xmlns:c16="http://schemas.microsoft.com/office/drawing/2014/chart" uri="{C3380CC4-5D6E-409C-BE32-E72D297353CC}">
                <c16:uniqueId val="{00000003-B017-4EA2-98DC-EC3E6E82A46E}"/>
              </c:ext>
            </c:extLst>
          </c:dPt>
          <c:dPt>
            <c:idx val="2"/>
            <c:bubble3D val="0"/>
            <c:spPr>
              <a:solidFill>
                <a:schemeClr val="accent1">
                  <a:lumMod val="50000"/>
                </a:schemeClr>
              </a:solidFill>
              <a:ln w="19050">
                <a:solidFill>
                  <a:schemeClr val="lt1"/>
                </a:solidFill>
              </a:ln>
              <a:effectLst/>
            </c:spPr>
            <c:extLst>
              <c:ext xmlns:c16="http://schemas.microsoft.com/office/drawing/2014/chart" uri="{C3380CC4-5D6E-409C-BE32-E72D297353CC}">
                <c16:uniqueId val="{00000005-B017-4EA2-98DC-EC3E6E82A46E}"/>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B017-4EA2-98DC-EC3E6E82A46E}"/>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B017-4EA2-98DC-EC3E6E82A46E}"/>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B017-4EA2-98DC-EC3E6E82A46E}"/>
              </c:ext>
            </c:extLst>
          </c:dPt>
          <c:dPt>
            <c:idx val="6"/>
            <c:bubble3D val="0"/>
            <c:spPr>
              <a:solidFill>
                <a:schemeClr val="accent5">
                  <a:lumMod val="60000"/>
                  <a:lumOff val="40000"/>
                </a:schemeClr>
              </a:solidFill>
              <a:ln w="19050">
                <a:solidFill>
                  <a:schemeClr val="lt1"/>
                </a:solidFill>
              </a:ln>
              <a:effectLst/>
            </c:spPr>
            <c:extLst>
              <c:ext xmlns:c16="http://schemas.microsoft.com/office/drawing/2014/chart" uri="{C3380CC4-5D6E-409C-BE32-E72D297353CC}">
                <c16:uniqueId val="{0000000D-B017-4EA2-98DC-EC3E6E82A46E}"/>
              </c:ext>
            </c:extLst>
          </c:dPt>
          <c:dPt>
            <c:idx val="7"/>
            <c:bubble3D val="0"/>
            <c:spPr>
              <a:solidFill>
                <a:srgbClr val="002060"/>
              </a:solidFill>
              <a:ln w="19050">
                <a:solidFill>
                  <a:schemeClr val="lt1"/>
                </a:solidFill>
              </a:ln>
              <a:effectLst/>
            </c:spPr>
            <c:extLst>
              <c:ext xmlns:c16="http://schemas.microsoft.com/office/drawing/2014/chart" uri="{C3380CC4-5D6E-409C-BE32-E72D297353CC}">
                <c16:uniqueId val="{0000000F-B017-4EA2-98DC-EC3E6E82A46E}"/>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B017-4EA2-98DC-EC3E6E82A46E}"/>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B017-4EA2-98DC-EC3E6E82A46E}"/>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B017-4EA2-98DC-EC3E6E82A46E}"/>
              </c:ext>
            </c:extLst>
          </c:dPt>
          <c:dLbls>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0"/>
              <c:showBubbleSize val="0"/>
              <c:extLst>
                <c:ext xmlns:c16="http://schemas.microsoft.com/office/drawing/2014/chart" uri="{C3380CC4-5D6E-409C-BE32-E72D297353CC}">
                  <c16:uniqueId val="{00000001-B017-4EA2-98DC-EC3E6E82A46E}"/>
                </c:ext>
              </c:extLst>
            </c:dLbl>
            <c:dLbl>
              <c:idx val="1"/>
              <c:layout>
                <c:manualLayout>
                  <c:x val="2.8410060076310795E-2"/>
                  <c:y val="-9.5251683664099428E-3"/>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017-4EA2-98DC-EC3E6E82A46E}"/>
                </c:ext>
              </c:extLst>
            </c:dLbl>
            <c:dLbl>
              <c:idx val="2"/>
              <c:layout>
                <c:manualLayout>
                  <c:x val="1.4134047322244308E-2"/>
                  <c:y val="-1.6582915818007919E-2"/>
                </c:manualLayout>
              </c:layout>
              <c:tx>
                <c:rich>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fld id="{E9491004-762C-4B13-B196-F3CA93455861}" type="CATEGORYNAME">
                      <a:rPr lang="ru-RU" sz="1200" b="0">
                        <a:solidFill>
                          <a:sysClr val="windowText" lastClr="000000"/>
                        </a:solidFill>
                      </a:rPr>
                      <a:pPr>
                        <a:defRPr sz="1200">
                          <a:solidFill>
                            <a:schemeClr val="bg1"/>
                          </a:solidFill>
                        </a:defRPr>
                      </a:pPr>
                      <a:t>[CATEGORY NAME]</a:t>
                    </a:fld>
                    <a:endParaRPr lang="en-US"/>
                  </a:p>
                </c:rich>
              </c:tx>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bestFit"/>
              <c:showLegendKey val="0"/>
              <c:showVal val="0"/>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B017-4EA2-98DC-EC3E6E82A46E}"/>
                </c:ext>
              </c:extLst>
            </c:dLbl>
            <c:dLbl>
              <c:idx val="3"/>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0"/>
              <c:showBubbleSize val="0"/>
              <c:extLst>
                <c:ext xmlns:c16="http://schemas.microsoft.com/office/drawing/2014/chart" uri="{C3380CC4-5D6E-409C-BE32-E72D297353CC}">
                  <c16:uniqueId val="{00000007-B017-4EA2-98DC-EC3E6E82A46E}"/>
                </c:ext>
              </c:extLst>
            </c:dLbl>
            <c:dLbl>
              <c:idx val="4"/>
              <c:layout>
                <c:manualLayout>
                  <c:x val="8.5600369104640514E-3"/>
                  <c:y val="3.4530515176805412E-3"/>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017-4EA2-98DC-EC3E6E82A46E}"/>
                </c:ext>
              </c:extLst>
            </c:dLbl>
            <c:dLbl>
              <c:idx val="5"/>
              <c:delete val="1"/>
              <c:extLst>
                <c:ext xmlns:c15="http://schemas.microsoft.com/office/drawing/2012/chart" uri="{CE6537A1-D6FC-4f65-9D91-7224C49458BB}"/>
                <c:ext xmlns:c16="http://schemas.microsoft.com/office/drawing/2014/chart" uri="{C3380CC4-5D6E-409C-BE32-E72D297353CC}">
                  <c16:uniqueId val="{0000000B-B017-4EA2-98DC-EC3E6E82A46E}"/>
                </c:ext>
              </c:extLst>
            </c:dLbl>
            <c:dLbl>
              <c:idx val="6"/>
              <c:layout>
                <c:manualLayout>
                  <c:x val="3.7337090449169816E-2"/>
                  <c:y val="4.6880850897204042E-2"/>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017-4EA2-98DC-EC3E6E82A46E}"/>
                </c:ext>
              </c:extLst>
            </c:dLbl>
            <c:dLbl>
              <c:idx val="7"/>
              <c:layout>
                <c:manualLayout>
                  <c:x val="-3.6287996877402621E-3"/>
                  <c:y val="-0.16404043351008804"/>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017-4EA2-98DC-EC3E6E82A46E}"/>
                </c:ext>
              </c:extLst>
            </c:dLbl>
            <c:dLbl>
              <c:idx val="8"/>
              <c:layout>
                <c:manualLayout>
                  <c:x val="0.11997907182762796"/>
                  <c:y val="0.1376495580366951"/>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1-B017-4EA2-98DC-EC3E6E82A46E}"/>
                </c:ext>
              </c:extLst>
            </c:dLbl>
            <c:dLbl>
              <c:idx val="9"/>
              <c:layout>
                <c:manualLayout>
                  <c:x val="-5.5846312697811859E-2"/>
                  <c:y val="6.6260425493956561E-3"/>
                </c:manualLayout>
              </c:layout>
              <c:spPr>
                <a:no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0"/>
              <c:showBubbleSize val="0"/>
              <c:extLst>
                <c:ext xmlns:c15="http://schemas.microsoft.com/office/drawing/2012/chart" uri="{CE6537A1-D6FC-4f65-9D91-7224C49458BB}">
                  <c15:layout>
                    <c:manualLayout>
                      <c:w val="0.23487117084800713"/>
                      <c:h val="8.0369015820155362E-2"/>
                    </c:manualLayout>
                  </c15:layout>
                </c:ext>
                <c:ext xmlns:c16="http://schemas.microsoft.com/office/drawing/2014/chart" uri="{C3380CC4-5D6E-409C-BE32-E72D297353CC}">
                  <c16:uniqueId val="{00000013-B017-4EA2-98DC-EC3E6E82A46E}"/>
                </c:ext>
              </c:extLst>
            </c:dLbl>
            <c:dLbl>
              <c:idx val="10"/>
              <c:delete val="1"/>
              <c:extLst>
                <c:ext xmlns:c15="http://schemas.microsoft.com/office/drawing/2012/chart" uri="{CE6537A1-D6FC-4f65-9D91-7224C49458BB}"/>
                <c:ext xmlns:c16="http://schemas.microsoft.com/office/drawing/2014/chart" uri="{C3380CC4-5D6E-409C-BE32-E72D297353CC}">
                  <c16:uniqueId val="{00000015-B017-4EA2-98DC-EC3E6E82A46E}"/>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(Energy!$B$8:$B$9,Energy!$B$11:$B$14,Energy!$B$15:$B$16,Energy!$B$18:$B$20)</c:f>
              <c:strCache>
                <c:ptCount val="11"/>
                <c:pt idx="0">
                  <c:v>Бензин</c:v>
                </c:pt>
                <c:pt idx="1">
                  <c:v>Дизельное топливо</c:v>
                </c:pt>
                <c:pt idx="2">
                  <c:v>Печное топливо</c:v>
                </c:pt>
                <c:pt idx="3">
                  <c:v>Нефть</c:v>
                </c:pt>
                <c:pt idx="4">
                  <c:v>Мазут</c:v>
                </c:pt>
                <c:pt idx="5">
                  <c:v>Судовое топливо (мазут ИФО)</c:v>
                </c:pt>
                <c:pt idx="6">
                  <c:v>Попутно-нефтяной газ</c:v>
                </c:pt>
                <c:pt idx="7">
                  <c:v>Уголь каменный</c:v>
                </c:pt>
                <c:pt idx="8">
                  <c:v>Природный газ</c:v>
                </c:pt>
                <c:pt idx="9">
                  <c:v>Газ отбензиненный</c:v>
                </c:pt>
                <c:pt idx="10">
                  <c:v>СУГ</c:v>
                </c:pt>
              </c:strCache>
            </c:strRef>
          </c:cat>
          <c:val>
            <c:numRef>
              <c:f>(Energy!$G$8:$G$9,Energy!$G$11:$G$16,Energy!$G$18:$G$20)</c:f>
              <c:numCache>
                <c:formatCode>#,##0</c:formatCode>
                <c:ptCount val="11"/>
                <c:pt idx="0">
                  <c:v>1090.32</c:v>
                </c:pt>
                <c:pt idx="1">
                  <c:v>31881.74</c:v>
                </c:pt>
                <c:pt idx="2">
                  <c:v>42379.56</c:v>
                </c:pt>
                <c:pt idx="3">
                  <c:v>1169.19</c:v>
                </c:pt>
                <c:pt idx="4">
                  <c:v>3974.57</c:v>
                </c:pt>
                <c:pt idx="5">
                  <c:v>0</c:v>
                </c:pt>
                <c:pt idx="6">
                  <c:v>12933.1</c:v>
                </c:pt>
                <c:pt idx="7">
                  <c:v>327120.68</c:v>
                </c:pt>
                <c:pt idx="8">
                  <c:v>94788.79</c:v>
                </c:pt>
                <c:pt idx="9">
                  <c:v>16484.18</c:v>
                </c:pt>
                <c:pt idx="10">
                  <c:v>72.64</c:v>
                </c:pt>
              </c:numCache>
            </c:numRef>
          </c:val>
          <c:extLst>
            <c:ext xmlns:c16="http://schemas.microsoft.com/office/drawing/2014/chart" uri="{C3380CC4-5D6E-409C-BE32-E72D297353CC}">
              <c16:uniqueId val="{00000016-B017-4EA2-98DC-EC3E6E82A46E}"/>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8329626682912485E-2"/>
          <c:y val="0"/>
          <c:w val="0.73771086017008225"/>
          <c:h val="0.90379681142927171"/>
        </c:manualLayout>
      </c:layout>
      <c:barChart>
        <c:barDir val="col"/>
        <c:grouping val="stacked"/>
        <c:varyColors val="0"/>
        <c:ser>
          <c:idx val="0"/>
          <c:order val="0"/>
          <c:spPr>
            <a:solidFill>
              <a:schemeClr val="accent1"/>
            </a:solidFill>
            <a:ln>
              <a:noFill/>
            </a:ln>
            <a:effectLst/>
          </c:spPr>
          <c:invertIfNegative val="0"/>
          <c:dLbls>
            <c:delete val="1"/>
          </c:dLbls>
          <c:cat>
            <c:numRef>
              <c:f>Energy!$D$5:$G$5</c:f>
              <c:numCache>
                <c:formatCode>General</c:formatCode>
                <c:ptCount val="4"/>
                <c:pt idx="0">
                  <c:v>2020</c:v>
                </c:pt>
                <c:pt idx="1">
                  <c:v>2021</c:v>
                </c:pt>
                <c:pt idx="2">
                  <c:v>2022</c:v>
                </c:pt>
                <c:pt idx="3">
                  <c:v>2023</c:v>
                </c:pt>
              </c:numCache>
            </c:numRef>
          </c:cat>
          <c:val>
            <c:numRef>
              <c:f>[6]Energy!$D$5:$G$5</c:f>
              <c:numCache>
                <c:formatCode>General</c:formatCode>
                <c:ptCount val="4"/>
                <c:pt idx="0">
                  <c:v>2020</c:v>
                </c:pt>
                <c:pt idx="1">
                  <c:v>2021</c:v>
                </c:pt>
                <c:pt idx="2">
                  <c:v>2022</c:v>
                </c:pt>
                <c:pt idx="3">
                  <c:v>2023</c:v>
                </c:pt>
              </c:numCache>
            </c:numRef>
          </c:val>
          <c:extLst>
            <c:ext xmlns:c16="http://schemas.microsoft.com/office/drawing/2014/chart" uri="{C3380CC4-5D6E-409C-BE32-E72D297353CC}">
              <c16:uniqueId val="{00000000-4927-4492-9E14-904A5FD9E0F7}"/>
            </c:ext>
          </c:extLst>
        </c:ser>
        <c:ser>
          <c:idx val="1"/>
          <c:order val="1"/>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2-4927-4492-9E14-904A5FD9E0F7}"/>
              </c:ext>
            </c:extLst>
          </c:dPt>
          <c:dPt>
            <c:idx val="1"/>
            <c:invertIfNegative val="0"/>
            <c:bubble3D val="0"/>
            <c:spPr>
              <a:solidFill>
                <a:srgbClr val="002060"/>
              </a:solidFill>
              <a:ln>
                <a:noFill/>
              </a:ln>
              <a:effectLst/>
            </c:spPr>
            <c:extLst>
              <c:ext xmlns:c16="http://schemas.microsoft.com/office/drawing/2014/chart" uri="{C3380CC4-5D6E-409C-BE32-E72D297353CC}">
                <c16:uniqueId val="{00000004-4927-4492-9E14-904A5FD9E0F7}"/>
              </c:ext>
            </c:extLst>
          </c:dPt>
          <c:dPt>
            <c:idx val="2"/>
            <c:invertIfNegative val="0"/>
            <c:bubble3D val="0"/>
            <c:spPr>
              <a:solidFill>
                <a:srgbClr val="002060"/>
              </a:solidFill>
              <a:ln>
                <a:noFill/>
              </a:ln>
              <a:effectLst/>
            </c:spPr>
            <c:extLst>
              <c:ext xmlns:c16="http://schemas.microsoft.com/office/drawing/2014/chart" uri="{C3380CC4-5D6E-409C-BE32-E72D297353CC}">
                <c16:uniqueId val="{00000006-4927-4492-9E14-904A5FD9E0F7}"/>
              </c:ext>
            </c:extLst>
          </c:dPt>
          <c:dPt>
            <c:idx val="3"/>
            <c:invertIfNegative val="0"/>
            <c:bubble3D val="0"/>
            <c:spPr>
              <a:solidFill>
                <a:srgbClr val="002060"/>
              </a:solidFill>
              <a:ln>
                <a:noFill/>
              </a:ln>
              <a:effectLst/>
            </c:spPr>
            <c:extLst>
              <c:ext xmlns:c16="http://schemas.microsoft.com/office/drawing/2014/chart" uri="{C3380CC4-5D6E-409C-BE32-E72D297353CC}">
                <c16:uniqueId val="{00000008-4927-4492-9E14-904A5FD9E0F7}"/>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Energy!$D$5:$G$5</c:f>
              <c:numCache>
                <c:formatCode>General</c:formatCode>
                <c:ptCount val="4"/>
                <c:pt idx="0">
                  <c:v>2020</c:v>
                </c:pt>
                <c:pt idx="1">
                  <c:v>2021</c:v>
                </c:pt>
                <c:pt idx="2">
                  <c:v>2022</c:v>
                </c:pt>
                <c:pt idx="3">
                  <c:v>2023</c:v>
                </c:pt>
              </c:numCache>
            </c:numRef>
          </c:cat>
          <c:val>
            <c:numRef>
              <c:f>Energy!$D$34:$G$34</c:f>
              <c:numCache>
                <c:formatCode>#,##0</c:formatCode>
                <c:ptCount val="4"/>
                <c:pt idx="0">
                  <c:v>462719.93999999994</c:v>
                </c:pt>
                <c:pt idx="1">
                  <c:v>491957.32999999996</c:v>
                </c:pt>
                <c:pt idx="2">
                  <c:v>453894.89</c:v>
                </c:pt>
                <c:pt idx="3">
                  <c:v>430978.19000000006</c:v>
                </c:pt>
              </c:numCache>
            </c:numRef>
          </c:val>
          <c:extLst>
            <c:ext xmlns:c16="http://schemas.microsoft.com/office/drawing/2014/chart" uri="{C3380CC4-5D6E-409C-BE32-E72D297353CC}">
              <c16:uniqueId val="{00000009-4927-4492-9E14-904A5FD9E0F7}"/>
            </c:ext>
          </c:extLst>
        </c:ser>
        <c:dLbls>
          <c:dLblPos val="ctr"/>
          <c:showLegendKey val="0"/>
          <c:showVal val="1"/>
          <c:showCatName val="0"/>
          <c:showSerName val="0"/>
          <c:showPercent val="0"/>
          <c:showBubbleSize val="0"/>
        </c:dLbls>
        <c:gapWidth val="50"/>
        <c:overlap val="100"/>
        <c:axId val="642998736"/>
        <c:axId val="2103718288"/>
      </c:barChart>
      <c:catAx>
        <c:axId val="642998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103718288"/>
        <c:crosses val="autoZero"/>
        <c:auto val="1"/>
        <c:lblAlgn val="ctr"/>
        <c:lblOffset val="100"/>
        <c:noMultiLvlLbl val="0"/>
      </c:catAx>
      <c:valAx>
        <c:axId val="2103718288"/>
        <c:scaling>
          <c:orientation val="minMax"/>
        </c:scaling>
        <c:delete val="1"/>
        <c:axPos val="l"/>
        <c:numFmt formatCode="General" sourceLinked="1"/>
        <c:majorTickMark val="out"/>
        <c:minorTickMark val="none"/>
        <c:tickLblPos val="nextTo"/>
        <c:crossAx val="6429987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75117784565101"/>
          <c:y val="0.15109529259202836"/>
          <c:w val="0.53646537478746681"/>
          <c:h val="0.7818968784486251"/>
        </c:manualLayout>
      </c:layout>
      <c:pieChart>
        <c:varyColors val="1"/>
        <c:ser>
          <c:idx val="0"/>
          <c:order val="0"/>
          <c:dPt>
            <c:idx val="0"/>
            <c:bubble3D val="0"/>
            <c:spPr>
              <a:solidFill>
                <a:schemeClr val="accent5">
                  <a:lumMod val="75000"/>
                </a:schemeClr>
              </a:solidFill>
              <a:ln w="19050">
                <a:solidFill>
                  <a:schemeClr val="lt1"/>
                </a:solidFill>
              </a:ln>
              <a:effectLst/>
            </c:spPr>
            <c:extLst>
              <c:ext xmlns:c16="http://schemas.microsoft.com/office/drawing/2014/chart" uri="{C3380CC4-5D6E-409C-BE32-E72D297353CC}">
                <c16:uniqueId val="{00000001-C774-4C3D-B12B-EA6A8EE9E637}"/>
              </c:ext>
            </c:extLst>
          </c:dPt>
          <c:dPt>
            <c:idx val="1"/>
            <c:bubble3D val="0"/>
            <c:spPr>
              <a:solidFill>
                <a:srgbClr val="B99D75"/>
              </a:solidFill>
              <a:ln w="19050">
                <a:solidFill>
                  <a:schemeClr val="lt1"/>
                </a:solidFill>
              </a:ln>
              <a:effectLst/>
            </c:spPr>
            <c:extLst>
              <c:ext xmlns:c16="http://schemas.microsoft.com/office/drawing/2014/chart" uri="{C3380CC4-5D6E-409C-BE32-E72D297353CC}">
                <c16:uniqueId val="{00000003-C774-4C3D-B12B-EA6A8EE9E63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774-4C3D-B12B-EA6A8EE9E637}"/>
              </c:ext>
            </c:extLst>
          </c:dPt>
          <c:dPt>
            <c:idx val="3"/>
            <c:bubble3D val="0"/>
            <c:spPr>
              <a:solidFill>
                <a:srgbClr val="CC9900"/>
              </a:solidFill>
              <a:ln w="19050">
                <a:solidFill>
                  <a:schemeClr val="lt1"/>
                </a:solidFill>
              </a:ln>
              <a:effectLst/>
            </c:spPr>
            <c:extLst>
              <c:ext xmlns:c16="http://schemas.microsoft.com/office/drawing/2014/chart" uri="{C3380CC4-5D6E-409C-BE32-E72D297353CC}">
                <c16:uniqueId val="{00000007-C774-4C3D-B12B-EA6A8EE9E637}"/>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774-4C3D-B12B-EA6A8EE9E637}"/>
              </c:ext>
            </c:extLst>
          </c:dPt>
          <c:dPt>
            <c:idx val="5"/>
            <c:bubble3D val="0"/>
            <c:explosion val="1"/>
            <c:spPr>
              <a:solidFill>
                <a:srgbClr val="002060"/>
              </a:solidFill>
              <a:ln w="19050">
                <a:solidFill>
                  <a:schemeClr val="lt1"/>
                </a:solidFill>
              </a:ln>
              <a:effectLst/>
            </c:spPr>
            <c:extLst>
              <c:ext xmlns:c16="http://schemas.microsoft.com/office/drawing/2014/chart" uri="{C3380CC4-5D6E-409C-BE32-E72D297353CC}">
                <c16:uniqueId val="{0000000B-C774-4C3D-B12B-EA6A8EE9E637}"/>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C774-4C3D-B12B-EA6A8EE9E637}"/>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C774-4C3D-B12B-EA6A8EE9E637}"/>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C774-4C3D-B12B-EA6A8EE9E637}"/>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C774-4C3D-B12B-EA6A8EE9E637}"/>
              </c:ext>
            </c:extLst>
          </c:dPt>
          <c:dPt>
            <c:idx val="10"/>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15-C774-4C3D-B12B-EA6A8EE9E637}"/>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C774-4C3D-B12B-EA6A8EE9E637}"/>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C774-4C3D-B12B-EA6A8EE9E637}"/>
              </c:ext>
            </c:extLst>
          </c:dPt>
          <c:dLbls>
            <c:dLbl>
              <c:idx val="0"/>
              <c:layout>
                <c:manualLayout>
                  <c:x val="-1.9636072023973012E-2"/>
                  <c:y val="8.9580879429567203E-2"/>
                </c:manualLayout>
              </c:layout>
              <c:dLblPos val="bestFit"/>
              <c:showLegendKey val="0"/>
              <c:showVal val="0"/>
              <c:showCatName val="1"/>
              <c:showSerName val="0"/>
              <c:showPercent val="0"/>
              <c:showBubbleSize val="0"/>
              <c:extLst>
                <c:ext xmlns:c15="http://schemas.microsoft.com/office/drawing/2012/chart" uri="{CE6537A1-D6FC-4f65-9D91-7224C49458BB}">
                  <c15:layout>
                    <c:manualLayout>
                      <c:w val="0.2723403489154132"/>
                      <c:h val="0.13099456951870664"/>
                    </c:manualLayout>
                  </c15:layout>
                </c:ext>
                <c:ext xmlns:c16="http://schemas.microsoft.com/office/drawing/2014/chart" uri="{C3380CC4-5D6E-409C-BE32-E72D297353CC}">
                  <c16:uniqueId val="{00000001-C774-4C3D-B12B-EA6A8EE9E637}"/>
                </c:ext>
              </c:extLst>
            </c:dLbl>
            <c:dLbl>
              <c:idx val="1"/>
              <c:layout>
                <c:manualLayout>
                  <c:x val="4.9352134692645239E-3"/>
                  <c:y val="1.3445641516438728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774-4C3D-B12B-EA6A8EE9E637}"/>
                </c:ext>
              </c:extLst>
            </c:dLbl>
            <c:dLbl>
              <c:idx val="2"/>
              <c:layout>
                <c:manualLayout>
                  <c:x val="-2.2419737680082638E-2"/>
                  <c:y val="-1.3062625172315243E-2"/>
                </c:manualLayout>
              </c:layout>
              <c:spPr>
                <a:noFill/>
                <a:ln>
                  <a:noFill/>
                </a:ln>
                <a:effectLst/>
              </c:spPr>
              <c:txPr>
                <a:bodyPr rot="0" spcFirstLastPara="1" vertOverflow="ellipsis" vert="horz" wrap="square" lIns="38100" tIns="19050" rIns="38100" bIns="19050" anchor="ctr" anchorCtr="1">
                  <a:no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bestFit"/>
              <c:showLegendKey val="0"/>
              <c:showVal val="0"/>
              <c:showCatName val="1"/>
              <c:showSerName val="0"/>
              <c:showPercent val="0"/>
              <c:showBubbleSize val="0"/>
              <c:extLst>
                <c:ext xmlns:c15="http://schemas.microsoft.com/office/drawing/2012/chart" uri="{CE6537A1-D6FC-4f65-9D91-7224C49458BB}">
                  <c15:layout>
                    <c:manualLayout>
                      <c:w val="0.231069349916074"/>
                      <c:h val="0.13833186760561111"/>
                    </c:manualLayout>
                  </c15:layout>
                </c:ext>
                <c:ext xmlns:c16="http://schemas.microsoft.com/office/drawing/2014/chart" uri="{C3380CC4-5D6E-409C-BE32-E72D297353CC}">
                  <c16:uniqueId val="{00000005-C774-4C3D-B12B-EA6A8EE9E637}"/>
                </c:ext>
              </c:extLst>
            </c:dLbl>
            <c:dLbl>
              <c:idx val="3"/>
              <c:layout>
                <c:manualLayout>
                  <c:x val="-9.722474724258556E-3"/>
                  <c:y val="-2.584134838683308E-2"/>
                </c:manualLayout>
              </c:layout>
              <c:spPr>
                <a:noFill/>
                <a:ln>
                  <a:noFill/>
                </a:ln>
                <a:effectLst/>
              </c:spPr>
              <c:txPr>
                <a:bodyPr rot="0" spcFirstLastPara="1" vertOverflow="ellipsis" vert="horz" wrap="square" lIns="38100" tIns="19050" rIns="38100" bIns="19050" anchor="ctr" anchorCtr="1">
                  <a:no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bestFit"/>
              <c:showLegendKey val="0"/>
              <c:showVal val="0"/>
              <c:showCatName val="1"/>
              <c:showSerName val="0"/>
              <c:showPercent val="0"/>
              <c:showBubbleSize val="0"/>
              <c:extLst>
                <c:ext xmlns:c15="http://schemas.microsoft.com/office/drawing/2012/chart" uri="{CE6537A1-D6FC-4f65-9D91-7224C49458BB}">
                  <c15:layout>
                    <c:manualLayout>
                      <c:w val="0.23690228784637282"/>
                      <c:h val="0.10169101063058977"/>
                    </c:manualLayout>
                  </c15:layout>
                </c:ext>
                <c:ext xmlns:c16="http://schemas.microsoft.com/office/drawing/2014/chart" uri="{C3380CC4-5D6E-409C-BE32-E72D297353CC}">
                  <c16:uniqueId val="{00000007-C774-4C3D-B12B-EA6A8EE9E637}"/>
                </c:ext>
              </c:extLst>
            </c:dLbl>
            <c:dLbl>
              <c:idx val="4"/>
              <c:layout>
                <c:manualLayout>
                  <c:x val="-3.6424027302405626E-2"/>
                  <c:y val="-2.1324346317193613E-2"/>
                </c:manualLayout>
              </c:layout>
              <c:dLblPos val="bestFit"/>
              <c:showLegendKey val="0"/>
              <c:showVal val="0"/>
              <c:showCatName val="1"/>
              <c:showSerName val="0"/>
              <c:showPercent val="0"/>
              <c:showBubbleSize val="0"/>
              <c:extLst>
                <c:ext xmlns:c15="http://schemas.microsoft.com/office/drawing/2012/chart" uri="{CE6537A1-D6FC-4f65-9D91-7224C49458BB}">
                  <c15:layout>
                    <c:manualLayout>
                      <c:w val="0.22259127795914549"/>
                      <c:h val="9.0691870812881561E-2"/>
                    </c:manualLayout>
                  </c15:layout>
                </c:ext>
                <c:ext xmlns:c16="http://schemas.microsoft.com/office/drawing/2014/chart" uri="{C3380CC4-5D6E-409C-BE32-E72D297353CC}">
                  <c16:uniqueId val="{00000009-C774-4C3D-B12B-EA6A8EE9E637}"/>
                </c:ext>
              </c:extLst>
            </c:dLbl>
            <c:dLbl>
              <c:idx val="5"/>
              <c:layout>
                <c:manualLayout>
                  <c:x val="0.17215576290597578"/>
                  <c:y val="-0.18020213129747292"/>
                </c:manualLayout>
              </c:layout>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bestFit"/>
              <c:showLegendKey val="0"/>
              <c:showVal val="0"/>
              <c:showCatName val="1"/>
              <c:showSerName val="0"/>
              <c:showPercent val="0"/>
              <c:showBubbleSize val="0"/>
              <c:extLst>
                <c:ext xmlns:c15="http://schemas.microsoft.com/office/drawing/2012/chart" uri="{CE6537A1-D6FC-4f65-9D91-7224C49458BB}">
                  <c15:layout>
                    <c:manualLayout>
                      <c:w val="0.22349296581011671"/>
                      <c:h val="0.15825648941490736"/>
                    </c:manualLayout>
                  </c15:layout>
                </c:ext>
                <c:ext xmlns:c16="http://schemas.microsoft.com/office/drawing/2014/chart" uri="{C3380CC4-5D6E-409C-BE32-E72D297353CC}">
                  <c16:uniqueId val="{0000000B-C774-4C3D-B12B-EA6A8EE9E637}"/>
                </c:ext>
              </c:extLst>
            </c:dLbl>
            <c:dLbl>
              <c:idx val="6"/>
              <c:layout>
                <c:manualLayout>
                  <c:x val="8.6367646540984125E-3"/>
                  <c:y val="2.4391880845245163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774-4C3D-B12B-EA6A8EE9E637}"/>
                </c:ext>
              </c:extLst>
            </c:dLbl>
            <c:dLbl>
              <c:idx val="7"/>
              <c:layout>
                <c:manualLayout>
                  <c:x val="-1.5900856538248337E-3"/>
                  <c:y val="9.5298630025006589E-2"/>
                </c:manualLayout>
              </c:layout>
              <c:spPr>
                <a:noFill/>
                <a:ln>
                  <a:noFill/>
                </a:ln>
                <a:effectLst/>
              </c:spPr>
              <c:txPr>
                <a:bodyPr rot="0" spcFirstLastPara="1" vertOverflow="ellipsis" vert="horz" wrap="square" lIns="38100" tIns="19050" rIns="38100" bIns="19050" anchor="ctr" anchorCtr="1">
                  <a:no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bestFit"/>
              <c:showLegendKey val="0"/>
              <c:showVal val="0"/>
              <c:showCatName val="1"/>
              <c:showSerName val="0"/>
              <c:showPercent val="0"/>
              <c:showBubbleSize val="0"/>
              <c:extLst>
                <c:ext xmlns:c15="http://schemas.microsoft.com/office/drawing/2012/chart" uri="{CE6537A1-D6FC-4f65-9D91-7224C49458BB}">
                  <c15:layout>
                    <c:manualLayout>
                      <c:w val="0.23121688914906555"/>
                      <c:h val="0.12117400020064727"/>
                    </c:manualLayout>
                  </c15:layout>
                </c:ext>
                <c:ext xmlns:c16="http://schemas.microsoft.com/office/drawing/2014/chart" uri="{C3380CC4-5D6E-409C-BE32-E72D297353CC}">
                  <c16:uniqueId val="{0000000F-C774-4C3D-B12B-EA6A8EE9E637}"/>
                </c:ext>
              </c:extLst>
            </c:dLbl>
            <c:dLbl>
              <c:idx val="8"/>
              <c:delete val="1"/>
              <c:extLst>
                <c:ext xmlns:c15="http://schemas.microsoft.com/office/drawing/2012/chart" uri="{CE6537A1-D6FC-4f65-9D91-7224C49458BB}">
                  <c15:layout>
                    <c:manualLayout>
                      <c:w val="0.20212277253226646"/>
                      <c:h val="0.16718412591247958"/>
                    </c:manualLayout>
                  </c15:layout>
                </c:ext>
                <c:ext xmlns:c16="http://schemas.microsoft.com/office/drawing/2014/chart" uri="{C3380CC4-5D6E-409C-BE32-E72D297353CC}">
                  <c16:uniqueId val="{00000011-C774-4C3D-B12B-EA6A8EE9E637}"/>
                </c:ext>
              </c:extLst>
            </c:dLbl>
            <c:dLbl>
              <c:idx val="9"/>
              <c:delete val="1"/>
              <c:extLst>
                <c:ext xmlns:c15="http://schemas.microsoft.com/office/drawing/2012/chart" uri="{CE6537A1-D6FC-4f65-9D91-7224C49458BB}"/>
                <c:ext xmlns:c16="http://schemas.microsoft.com/office/drawing/2014/chart" uri="{C3380CC4-5D6E-409C-BE32-E72D297353CC}">
                  <c16:uniqueId val="{00000013-C774-4C3D-B12B-EA6A8EE9E637}"/>
                </c:ext>
              </c:extLst>
            </c:dLbl>
            <c:dLbl>
              <c:idx val="10"/>
              <c:layout>
                <c:manualLayout>
                  <c:x val="-6.0034759680868362E-2"/>
                  <c:y val="6.3530815693330148E-2"/>
                </c:manualLayout>
              </c:layout>
              <c:spPr>
                <a:noFill/>
                <a:ln>
                  <a:noFill/>
                </a:ln>
                <a:effectLst/>
              </c:spPr>
              <c:txPr>
                <a:bodyPr rot="0" spcFirstLastPara="1" vertOverflow="ellipsis" vert="horz" wrap="square" lIns="38100" tIns="19050" rIns="38100" bIns="19050" anchor="ctr" anchorCtr="1">
                  <a:no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bestFit"/>
              <c:showLegendKey val="0"/>
              <c:showVal val="0"/>
              <c:showCatName val="1"/>
              <c:showSerName val="0"/>
              <c:showPercent val="0"/>
              <c:showBubbleSize val="0"/>
              <c:extLst>
                <c:ext xmlns:c15="http://schemas.microsoft.com/office/drawing/2012/chart" uri="{CE6537A1-D6FC-4f65-9D91-7224C49458BB}">
                  <c15:layout>
                    <c:manualLayout>
                      <c:w val="0.36719020332117946"/>
                      <c:h val="0.14126124833137699"/>
                    </c:manualLayout>
                  </c15:layout>
                </c:ext>
                <c:ext xmlns:c16="http://schemas.microsoft.com/office/drawing/2014/chart" uri="{C3380CC4-5D6E-409C-BE32-E72D297353CC}">
                  <c16:uniqueId val="{00000015-C774-4C3D-B12B-EA6A8EE9E637}"/>
                </c:ext>
              </c:extLst>
            </c:dLbl>
            <c:dLbl>
              <c:idx val="11"/>
              <c:layout>
                <c:manualLayout>
                  <c:x val="8.5759434969211665E-2"/>
                  <c:y val="1.2239377750035188E-7"/>
                </c:manualLayout>
              </c:layout>
              <c:dLblPos val="bestFit"/>
              <c:showLegendKey val="0"/>
              <c:showVal val="0"/>
              <c:showCatName val="1"/>
              <c:showSerName val="0"/>
              <c:showPercent val="0"/>
              <c:showBubbleSize val="0"/>
              <c:extLst>
                <c:ext xmlns:c15="http://schemas.microsoft.com/office/drawing/2012/chart" uri="{CE6537A1-D6FC-4f65-9D91-7224C49458BB}">
                  <c15:layout>
                    <c:manualLayout>
                      <c:w val="0.30569031616717768"/>
                      <c:h val="0.15825637824572997"/>
                    </c:manualLayout>
                  </c15:layout>
                </c:ext>
                <c:ext xmlns:c16="http://schemas.microsoft.com/office/drawing/2014/chart" uri="{C3380CC4-5D6E-409C-BE32-E72D297353CC}">
                  <c16:uniqueId val="{00000017-C774-4C3D-B12B-EA6A8EE9E637}"/>
                </c:ext>
              </c:extLst>
            </c:dLbl>
            <c:dLbl>
              <c:idx val="12"/>
              <c:delete val="1"/>
              <c:extLst>
                <c:ext xmlns:c15="http://schemas.microsoft.com/office/drawing/2012/chart" uri="{CE6537A1-D6FC-4f65-9D91-7224C49458BB}"/>
                <c:ext xmlns:c16="http://schemas.microsoft.com/office/drawing/2014/chart" uri="{C3380CC4-5D6E-409C-BE32-E72D297353CC}">
                  <c16:uniqueId val="{00000019-C774-4C3D-B12B-EA6A8EE9E637}"/>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bestFit"/>
            <c:showLegendKey val="0"/>
            <c:showVal val="0"/>
            <c:showCatName val="1"/>
            <c:showSerName val="0"/>
            <c:showPercent val="0"/>
            <c:showBubbleSize val="0"/>
            <c:showLeaderLines val="0"/>
            <c:extLst>
              <c:ext xmlns:c15="http://schemas.microsoft.com/office/drawing/2012/chart" uri="{CE6537A1-D6FC-4f65-9D91-7224C49458BB}"/>
            </c:extLst>
          </c:dLbls>
          <c:cat>
            <c:strRef>
              <c:f>Energy!$B$36:$B$48</c:f>
              <c:strCache>
                <c:ptCount val="13"/>
                <c:pt idx="0">
                  <c:v>Разведка и добыча нефти и газа</c:v>
                </c:pt>
                <c:pt idx="1">
                  <c:v>Переработка нефти и газа</c:v>
                </c:pt>
                <c:pt idx="2">
                  <c:v>Транспортировка нефти</c:v>
                </c:pt>
                <c:pt idx="3">
                  <c:v>Транспортировка газа</c:v>
                </c:pt>
                <c:pt idx="4">
                  <c:v>Разведка и добыча урана</c:v>
                </c:pt>
                <c:pt idx="5">
                  <c:v>Производство электроэнергии </c:v>
                </c:pt>
                <c:pt idx="6">
                  <c:v>Производство теплоэнергии</c:v>
                </c:pt>
                <c:pt idx="7">
                  <c:v>Железнодорожные перевозки</c:v>
                </c:pt>
                <c:pt idx="8">
                  <c:v>Производство химической продукции</c:v>
                </c:pt>
                <c:pt idx="9">
                  <c:v>Метталургические проекты</c:v>
                </c:pt>
                <c:pt idx="10">
                  <c:v>Сектор передачи электрической энергии</c:v>
                </c:pt>
                <c:pt idx="11">
                  <c:v>Телекоммуникационные услуги</c:v>
                </c:pt>
                <c:pt idx="12">
                  <c:v>Пассажирские авиаперевозки</c:v>
                </c:pt>
              </c:strCache>
            </c:strRef>
          </c:cat>
          <c:val>
            <c:numRef>
              <c:f>Energy!$G$36:$G$48</c:f>
              <c:numCache>
                <c:formatCode>#,##0</c:formatCode>
                <c:ptCount val="13"/>
                <c:pt idx="0">
                  <c:v>55083</c:v>
                </c:pt>
                <c:pt idx="1">
                  <c:v>64423</c:v>
                </c:pt>
                <c:pt idx="2">
                  <c:v>4619</c:v>
                </c:pt>
                <c:pt idx="3">
                  <c:v>40212</c:v>
                </c:pt>
                <c:pt idx="4">
                  <c:v>5514</c:v>
                </c:pt>
                <c:pt idx="5">
                  <c:v>172254</c:v>
                </c:pt>
                <c:pt idx="6">
                  <c:v>34848</c:v>
                </c:pt>
                <c:pt idx="7">
                  <c:v>41599</c:v>
                </c:pt>
                <c:pt idx="8">
                  <c:v>32</c:v>
                </c:pt>
                <c:pt idx="9">
                  <c:v>104</c:v>
                </c:pt>
                <c:pt idx="10">
                  <c:v>10770</c:v>
                </c:pt>
                <c:pt idx="11">
                  <c:v>1491</c:v>
                </c:pt>
                <c:pt idx="12">
                  <c:v>29</c:v>
                </c:pt>
              </c:numCache>
            </c:numRef>
          </c:val>
          <c:extLst>
            <c:ext xmlns:c16="http://schemas.microsoft.com/office/drawing/2014/chart" uri="{C3380CC4-5D6E-409C-BE32-E72D297353CC}">
              <c16:uniqueId val="{0000001A-C774-4C3D-B12B-EA6A8EE9E637}"/>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Radio" checked="Checked" firstButton="1" fmlaLink="$D$7"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3" Type="http://schemas.openxmlformats.org/officeDocument/2006/relationships/chart" Target="../charts/chart12.xml"/><Relationship Id="rId18" Type="http://schemas.openxmlformats.org/officeDocument/2006/relationships/chart" Target="../charts/chart17.xml"/><Relationship Id="rId26" Type="http://schemas.openxmlformats.org/officeDocument/2006/relationships/chart" Target="../charts/chart25.xml"/><Relationship Id="rId39" Type="http://schemas.openxmlformats.org/officeDocument/2006/relationships/chart" Target="../charts/chart38.xml"/><Relationship Id="rId21" Type="http://schemas.openxmlformats.org/officeDocument/2006/relationships/chart" Target="../charts/chart20.xml"/><Relationship Id="rId34" Type="http://schemas.openxmlformats.org/officeDocument/2006/relationships/chart" Target="../charts/chart33.xml"/><Relationship Id="rId42" Type="http://schemas.openxmlformats.org/officeDocument/2006/relationships/chart" Target="../charts/chart41.xml"/><Relationship Id="rId47" Type="http://schemas.openxmlformats.org/officeDocument/2006/relationships/chart" Target="../charts/chart46.xml"/><Relationship Id="rId7" Type="http://schemas.openxmlformats.org/officeDocument/2006/relationships/chart" Target="../charts/chart6.xml"/><Relationship Id="rId2" Type="http://schemas.openxmlformats.org/officeDocument/2006/relationships/chart" Target="../charts/chart1.xml"/><Relationship Id="rId16" Type="http://schemas.openxmlformats.org/officeDocument/2006/relationships/chart" Target="../charts/chart15.xml"/><Relationship Id="rId29" Type="http://schemas.openxmlformats.org/officeDocument/2006/relationships/chart" Target="../charts/chart28.xml"/><Relationship Id="rId1" Type="http://schemas.openxmlformats.org/officeDocument/2006/relationships/image" Target="../media/image1.png"/><Relationship Id="rId6" Type="http://schemas.openxmlformats.org/officeDocument/2006/relationships/chart" Target="../charts/chart5.xml"/><Relationship Id="rId11" Type="http://schemas.openxmlformats.org/officeDocument/2006/relationships/chart" Target="../charts/chart10.xml"/><Relationship Id="rId24" Type="http://schemas.openxmlformats.org/officeDocument/2006/relationships/chart" Target="../charts/chart23.xml"/><Relationship Id="rId32" Type="http://schemas.openxmlformats.org/officeDocument/2006/relationships/chart" Target="../charts/chart31.xml"/><Relationship Id="rId37" Type="http://schemas.openxmlformats.org/officeDocument/2006/relationships/chart" Target="../charts/chart36.xml"/><Relationship Id="rId40" Type="http://schemas.openxmlformats.org/officeDocument/2006/relationships/chart" Target="../charts/chart39.xml"/><Relationship Id="rId45" Type="http://schemas.openxmlformats.org/officeDocument/2006/relationships/chart" Target="../charts/chart44.xml"/><Relationship Id="rId5" Type="http://schemas.openxmlformats.org/officeDocument/2006/relationships/chart" Target="../charts/chart4.xml"/><Relationship Id="rId15" Type="http://schemas.openxmlformats.org/officeDocument/2006/relationships/chart" Target="../charts/chart14.xml"/><Relationship Id="rId23" Type="http://schemas.openxmlformats.org/officeDocument/2006/relationships/chart" Target="../charts/chart22.xml"/><Relationship Id="rId28" Type="http://schemas.openxmlformats.org/officeDocument/2006/relationships/chart" Target="../charts/chart27.xml"/><Relationship Id="rId36" Type="http://schemas.openxmlformats.org/officeDocument/2006/relationships/chart" Target="../charts/chart35.xml"/><Relationship Id="rId10" Type="http://schemas.openxmlformats.org/officeDocument/2006/relationships/chart" Target="../charts/chart9.xml"/><Relationship Id="rId19" Type="http://schemas.openxmlformats.org/officeDocument/2006/relationships/chart" Target="../charts/chart18.xml"/><Relationship Id="rId31" Type="http://schemas.openxmlformats.org/officeDocument/2006/relationships/chart" Target="../charts/chart30.xml"/><Relationship Id="rId44" Type="http://schemas.openxmlformats.org/officeDocument/2006/relationships/chart" Target="../charts/chart43.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 Id="rId22" Type="http://schemas.openxmlformats.org/officeDocument/2006/relationships/chart" Target="../charts/chart21.xml"/><Relationship Id="rId27" Type="http://schemas.openxmlformats.org/officeDocument/2006/relationships/chart" Target="../charts/chart26.xml"/><Relationship Id="rId30" Type="http://schemas.openxmlformats.org/officeDocument/2006/relationships/chart" Target="../charts/chart29.xml"/><Relationship Id="rId35" Type="http://schemas.openxmlformats.org/officeDocument/2006/relationships/chart" Target="../charts/chart34.xml"/><Relationship Id="rId43" Type="http://schemas.openxmlformats.org/officeDocument/2006/relationships/chart" Target="../charts/chart42.xml"/><Relationship Id="rId8" Type="http://schemas.openxmlformats.org/officeDocument/2006/relationships/chart" Target="../charts/chart7.xml"/><Relationship Id="rId3" Type="http://schemas.openxmlformats.org/officeDocument/2006/relationships/chart" Target="../charts/chart2.xml"/><Relationship Id="rId12" Type="http://schemas.openxmlformats.org/officeDocument/2006/relationships/chart" Target="../charts/chart11.xml"/><Relationship Id="rId17" Type="http://schemas.openxmlformats.org/officeDocument/2006/relationships/chart" Target="../charts/chart16.xml"/><Relationship Id="rId25" Type="http://schemas.openxmlformats.org/officeDocument/2006/relationships/chart" Target="../charts/chart24.xml"/><Relationship Id="rId33" Type="http://schemas.openxmlformats.org/officeDocument/2006/relationships/chart" Target="../charts/chart32.xml"/><Relationship Id="rId38" Type="http://schemas.openxmlformats.org/officeDocument/2006/relationships/chart" Target="../charts/chart37.xml"/><Relationship Id="rId46" Type="http://schemas.openxmlformats.org/officeDocument/2006/relationships/chart" Target="../charts/chart45.xml"/><Relationship Id="rId20" Type="http://schemas.openxmlformats.org/officeDocument/2006/relationships/chart" Target="../charts/chart19.xml"/><Relationship Id="rId41" Type="http://schemas.openxmlformats.org/officeDocument/2006/relationships/chart" Target="../charts/chart40.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488950</xdr:colOff>
          <xdr:row>7</xdr:row>
          <xdr:rowOff>0</xdr:rowOff>
        </xdr:from>
        <xdr:to>
          <xdr:col>1</xdr:col>
          <xdr:colOff>1447800</xdr:colOff>
          <xdr:row>12</xdr:row>
          <xdr:rowOff>82550</xdr:rowOff>
        </xdr:to>
        <xdr:sp macro="" textlink="">
          <xdr:nvSpPr>
            <xdr:cNvPr id="6145" name="Option Button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Русский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10</xdr:row>
          <xdr:rowOff>95250</xdr:rowOff>
        </xdr:from>
        <xdr:to>
          <xdr:col>1</xdr:col>
          <xdr:colOff>1549400</xdr:colOff>
          <xdr:row>12</xdr:row>
          <xdr:rowOff>19050</xdr:rowOff>
        </xdr:to>
        <xdr:sp macro="" textlink="">
          <xdr:nvSpPr>
            <xdr:cNvPr id="6146" name="Option Button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English</a:t>
              </a:r>
            </a:p>
          </xdr:txBody>
        </xdr:sp>
        <xdr:clientData/>
      </xdr:twoCellAnchor>
    </mc:Choice>
    <mc:Fallback/>
  </mc:AlternateContent>
  <xdr:twoCellAnchor editAs="oneCell">
    <xdr:from>
      <xdr:col>1</xdr:col>
      <xdr:colOff>22409</xdr:colOff>
      <xdr:row>0</xdr:row>
      <xdr:rowOff>7471</xdr:rowOff>
    </xdr:from>
    <xdr:to>
      <xdr:col>1</xdr:col>
      <xdr:colOff>982928</xdr:colOff>
      <xdr:row>4</xdr:row>
      <xdr:rowOff>122283</xdr:rowOff>
    </xdr:to>
    <xdr:pic>
      <xdr:nvPicPr>
        <xdr:cNvPr id="12" name="Рисунок 1">
          <a:extLst>
            <a:ext uri="{FF2B5EF4-FFF2-40B4-BE49-F238E27FC236}">
              <a16:creationId xmlns:a16="http://schemas.microsoft.com/office/drawing/2014/main" id="{00000000-0008-0000-0100-00000C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537880" y="7471"/>
          <a:ext cx="963694" cy="872730"/>
        </a:xfrm>
        <a:prstGeom prst="rect">
          <a:avLst/>
        </a:prstGeom>
        <a:noFill/>
        <a:ln>
          <a:noFill/>
        </a:ln>
        <a:extLst>
          <a:ext uri="{53640926-AAD7-44D8-BBD7-CCE9431645EC}">
            <a14:shadowObscured xmlns:a14="http://schemas.microsoft.com/office/drawing/2010/main"/>
          </a:ext>
        </a:extLst>
      </xdr:spPr>
    </xdr:pic>
    <xdr:clientData/>
  </xdr:twoCellAnchor>
  <mc:AlternateContent xmlns:mc="http://schemas.openxmlformats.org/markup-compatibility/2006">
    <mc:Choice xmlns:a14="http://schemas.microsoft.com/office/drawing/2010/main" Requires="a14">
      <xdr:twoCellAnchor editAs="oneCell">
        <xdr:from>
          <xdr:col>0</xdr:col>
          <xdr:colOff>488950</xdr:colOff>
          <xdr:row>12</xdr:row>
          <xdr:rowOff>44450</xdr:rowOff>
        </xdr:from>
        <xdr:to>
          <xdr:col>1</xdr:col>
          <xdr:colOff>1327150</xdr:colOff>
          <xdr:row>13</xdr:row>
          <xdr:rowOff>114300</xdr:rowOff>
        </xdr:to>
        <xdr:sp macro="" textlink="">
          <xdr:nvSpPr>
            <xdr:cNvPr id="6147" name="Option Button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Қазақша</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1</xdr:col>
      <xdr:colOff>0</xdr:colOff>
      <xdr:row>0</xdr:row>
      <xdr:rowOff>1</xdr:rowOff>
    </xdr:from>
    <xdr:to>
      <xdr:col>1</xdr:col>
      <xdr:colOff>711200</xdr:colOff>
      <xdr:row>0</xdr:row>
      <xdr:rowOff>663576</xdr:rowOff>
    </xdr:to>
    <xdr:pic>
      <xdr:nvPicPr>
        <xdr:cNvPr id="2" name="Рисунок 1">
          <a:extLst>
            <a:ext uri="{FF2B5EF4-FFF2-40B4-BE49-F238E27FC236}">
              <a16:creationId xmlns:a16="http://schemas.microsoft.com/office/drawing/2014/main" id="{00000000-0008-0000-0A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419100" y="1"/>
          <a:ext cx="711200" cy="66357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460375</xdr:colOff>
      <xdr:row>0</xdr:row>
      <xdr:rowOff>9525</xdr:rowOff>
    </xdr:from>
    <xdr:to>
      <xdr:col>1</xdr:col>
      <xdr:colOff>944418</xdr:colOff>
      <xdr:row>0</xdr:row>
      <xdr:rowOff>887228</xdr:rowOff>
    </xdr:to>
    <xdr:pic>
      <xdr:nvPicPr>
        <xdr:cNvPr id="2" name="Рисунок 1">
          <a:extLst>
            <a:ext uri="{FF2B5EF4-FFF2-40B4-BE49-F238E27FC236}">
              <a16:creationId xmlns:a16="http://schemas.microsoft.com/office/drawing/2014/main" id="{00000000-0008-0000-0B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460375" y="9525"/>
          <a:ext cx="953943" cy="877703"/>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0</xdr:row>
      <xdr:rowOff>12533</xdr:rowOff>
    </xdr:from>
    <xdr:to>
      <xdr:col>1</xdr:col>
      <xdr:colOff>963468</xdr:colOff>
      <xdr:row>1</xdr:row>
      <xdr:rowOff>688012</xdr:rowOff>
    </xdr:to>
    <xdr:pic>
      <xdr:nvPicPr>
        <xdr:cNvPr id="2" name="Рисунок 1">
          <a:extLst>
            <a:ext uri="{FF2B5EF4-FFF2-40B4-BE49-F238E27FC236}">
              <a16:creationId xmlns:a16="http://schemas.microsoft.com/office/drawing/2014/main" id="{00000000-0008-0000-0E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311150" y="12533"/>
          <a:ext cx="960293" cy="880568"/>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0</xdr:row>
      <xdr:rowOff>12533</xdr:rowOff>
    </xdr:from>
    <xdr:to>
      <xdr:col>1</xdr:col>
      <xdr:colOff>963468</xdr:colOff>
      <xdr:row>1</xdr:row>
      <xdr:rowOff>712126</xdr:rowOff>
    </xdr:to>
    <xdr:pic>
      <xdr:nvPicPr>
        <xdr:cNvPr id="2" name="Рисунок 1">
          <a:extLst>
            <a:ext uri="{FF2B5EF4-FFF2-40B4-BE49-F238E27FC236}">
              <a16:creationId xmlns:a16="http://schemas.microsoft.com/office/drawing/2014/main" id="{00000000-0008-0000-0F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311150" y="12533"/>
          <a:ext cx="960293" cy="880568"/>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0</xdr:row>
      <xdr:rowOff>12533</xdr:rowOff>
    </xdr:from>
    <xdr:to>
      <xdr:col>1</xdr:col>
      <xdr:colOff>960293</xdr:colOff>
      <xdr:row>1</xdr:row>
      <xdr:rowOff>678487</xdr:rowOff>
    </xdr:to>
    <xdr:pic>
      <xdr:nvPicPr>
        <xdr:cNvPr id="2" name="Рисунок 1">
          <a:extLst>
            <a:ext uri="{FF2B5EF4-FFF2-40B4-BE49-F238E27FC236}">
              <a16:creationId xmlns:a16="http://schemas.microsoft.com/office/drawing/2014/main" id="{00000000-0008-0000-10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311150" y="12533"/>
          <a:ext cx="963468" cy="872329"/>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0</xdr:colOff>
      <xdr:row>0</xdr:row>
      <xdr:rowOff>12533</xdr:rowOff>
    </xdr:from>
    <xdr:to>
      <xdr:col>1</xdr:col>
      <xdr:colOff>963468</xdr:colOff>
      <xdr:row>1</xdr:row>
      <xdr:rowOff>695516</xdr:rowOff>
    </xdr:to>
    <xdr:pic>
      <xdr:nvPicPr>
        <xdr:cNvPr id="2" name="Рисунок 1">
          <a:extLst>
            <a:ext uri="{FF2B5EF4-FFF2-40B4-BE49-F238E27FC236}">
              <a16:creationId xmlns:a16="http://schemas.microsoft.com/office/drawing/2014/main" id="{00000000-0008-0000-11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311150" y="12533"/>
          <a:ext cx="963468" cy="872329"/>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0</xdr:colOff>
      <xdr:row>0</xdr:row>
      <xdr:rowOff>12533</xdr:rowOff>
    </xdr:from>
    <xdr:to>
      <xdr:col>1</xdr:col>
      <xdr:colOff>963468</xdr:colOff>
      <xdr:row>1</xdr:row>
      <xdr:rowOff>675312</xdr:rowOff>
    </xdr:to>
    <xdr:pic>
      <xdr:nvPicPr>
        <xdr:cNvPr id="2" name="Рисунок 1">
          <a:extLst>
            <a:ext uri="{FF2B5EF4-FFF2-40B4-BE49-F238E27FC236}">
              <a16:creationId xmlns:a16="http://schemas.microsoft.com/office/drawing/2014/main" id="{00000000-0008-0000-12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311150" y="12533"/>
          <a:ext cx="963468" cy="872329"/>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1</xdr:col>
      <xdr:colOff>0</xdr:colOff>
      <xdr:row>0</xdr:row>
      <xdr:rowOff>12533</xdr:rowOff>
    </xdr:from>
    <xdr:to>
      <xdr:col>1</xdr:col>
      <xdr:colOff>960293</xdr:colOff>
      <xdr:row>1</xdr:row>
      <xdr:rowOff>692341</xdr:rowOff>
    </xdr:to>
    <xdr:pic>
      <xdr:nvPicPr>
        <xdr:cNvPr id="3" name="Рисунок 1">
          <a:extLst>
            <a:ext uri="{FF2B5EF4-FFF2-40B4-BE49-F238E27FC236}">
              <a16:creationId xmlns:a16="http://schemas.microsoft.com/office/drawing/2014/main" id="{00000000-0008-0000-1200-000003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311150" y="12533"/>
          <a:ext cx="960293" cy="876658"/>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567651</xdr:colOff>
      <xdr:row>0</xdr:row>
      <xdr:rowOff>0</xdr:rowOff>
    </xdr:from>
    <xdr:to>
      <xdr:col>1</xdr:col>
      <xdr:colOff>968278</xdr:colOff>
      <xdr:row>0</xdr:row>
      <xdr:rowOff>877272</xdr:rowOff>
    </xdr:to>
    <xdr:pic>
      <xdr:nvPicPr>
        <xdr:cNvPr id="2" name="Рисунок 1">
          <a:extLst>
            <a:ext uri="{FF2B5EF4-FFF2-40B4-BE49-F238E27FC236}">
              <a16:creationId xmlns:a16="http://schemas.microsoft.com/office/drawing/2014/main" id="{00000000-0008-0000-14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567651" y="0"/>
          <a:ext cx="963468" cy="87727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963468</xdr:colOff>
      <xdr:row>0</xdr:row>
      <xdr:rowOff>886797</xdr:rowOff>
    </xdr:to>
    <xdr:pic>
      <xdr:nvPicPr>
        <xdr:cNvPr id="2" name="Рисунок 1">
          <a:extLst>
            <a:ext uri="{FF2B5EF4-FFF2-40B4-BE49-F238E27FC236}">
              <a16:creationId xmlns:a16="http://schemas.microsoft.com/office/drawing/2014/main" id="{00000000-0008-0000-15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607088" y="0"/>
          <a:ext cx="960293" cy="88362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960293</xdr:colOff>
      <xdr:row>0</xdr:row>
      <xdr:rowOff>883622</xdr:rowOff>
    </xdr:to>
    <xdr:pic>
      <xdr:nvPicPr>
        <xdr:cNvPr id="2" name="Рисунок 1">
          <a:extLst>
            <a:ext uri="{FF2B5EF4-FFF2-40B4-BE49-F238E27FC236}">
              <a16:creationId xmlns:a16="http://schemas.microsoft.com/office/drawing/2014/main" id="{00000000-0008-0000-16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613833" y="0"/>
          <a:ext cx="960293" cy="88362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963694</xdr:colOff>
      <xdr:row>4</xdr:row>
      <xdr:rowOff>145934</xdr:rowOff>
    </xdr:to>
    <xdr:pic>
      <xdr:nvPicPr>
        <xdr:cNvPr id="2" name="Рисунок 1">
          <a:extLst>
            <a:ext uri="{FF2B5EF4-FFF2-40B4-BE49-F238E27FC236}">
              <a16:creationId xmlns:a16="http://schemas.microsoft.com/office/drawing/2014/main" id="{AC1909D4-9333-4E5E-AEDC-197C302784E5}"/>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457200" y="0"/>
          <a:ext cx="963694" cy="882534"/>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963757</xdr:colOff>
      <xdr:row>0</xdr:row>
      <xdr:rowOff>874097</xdr:rowOff>
    </xdr:to>
    <xdr:pic>
      <xdr:nvPicPr>
        <xdr:cNvPr id="2" name="Рисунок 1">
          <a:extLst>
            <a:ext uri="{FF2B5EF4-FFF2-40B4-BE49-F238E27FC236}">
              <a16:creationId xmlns:a16="http://schemas.microsoft.com/office/drawing/2014/main" id="{00000000-0008-0000-17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607219" y="0"/>
          <a:ext cx="966932" cy="877272"/>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1</xdr:col>
      <xdr:colOff>0</xdr:colOff>
      <xdr:row>0</xdr:row>
      <xdr:rowOff>0</xdr:rowOff>
    </xdr:from>
    <xdr:to>
      <xdr:col>1</xdr:col>
      <xdr:colOff>963468</xdr:colOff>
      <xdr:row>0</xdr:row>
      <xdr:rowOff>886797</xdr:rowOff>
    </xdr:to>
    <xdr:pic>
      <xdr:nvPicPr>
        <xdr:cNvPr id="3" name="Рисунок 1">
          <a:extLst>
            <a:ext uri="{FF2B5EF4-FFF2-40B4-BE49-F238E27FC236}">
              <a16:creationId xmlns:a16="http://schemas.microsoft.com/office/drawing/2014/main" id="{00000000-0008-0000-1700-000003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514350" y="0"/>
          <a:ext cx="963468" cy="886797"/>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960582</xdr:colOff>
      <xdr:row>0</xdr:row>
      <xdr:rowOff>868201</xdr:rowOff>
    </xdr:to>
    <xdr:pic>
      <xdr:nvPicPr>
        <xdr:cNvPr id="2" name="Рисунок 1">
          <a:extLst>
            <a:ext uri="{FF2B5EF4-FFF2-40B4-BE49-F238E27FC236}">
              <a16:creationId xmlns:a16="http://schemas.microsoft.com/office/drawing/2014/main" id="{00000000-0008-0000-19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612321" y="0"/>
          <a:ext cx="963757" cy="874097"/>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1</xdr:col>
      <xdr:colOff>0</xdr:colOff>
      <xdr:row>0</xdr:row>
      <xdr:rowOff>0</xdr:rowOff>
    </xdr:from>
    <xdr:to>
      <xdr:col>1</xdr:col>
      <xdr:colOff>960582</xdr:colOff>
      <xdr:row>0</xdr:row>
      <xdr:rowOff>874097</xdr:rowOff>
    </xdr:to>
    <xdr:pic>
      <xdr:nvPicPr>
        <xdr:cNvPr id="3" name="Рисунок 1">
          <a:extLst>
            <a:ext uri="{FF2B5EF4-FFF2-40B4-BE49-F238E27FC236}">
              <a16:creationId xmlns:a16="http://schemas.microsoft.com/office/drawing/2014/main" id="{00000000-0008-0000-1900-000003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609600" y="0"/>
          <a:ext cx="963757" cy="874097"/>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1</xdr:col>
      <xdr:colOff>0</xdr:colOff>
      <xdr:row>0</xdr:row>
      <xdr:rowOff>0</xdr:rowOff>
    </xdr:from>
    <xdr:to>
      <xdr:col>1</xdr:col>
      <xdr:colOff>960293</xdr:colOff>
      <xdr:row>0</xdr:row>
      <xdr:rowOff>883622</xdr:rowOff>
    </xdr:to>
    <xdr:pic>
      <xdr:nvPicPr>
        <xdr:cNvPr id="4" name="Рисунок 1">
          <a:extLst>
            <a:ext uri="{FF2B5EF4-FFF2-40B4-BE49-F238E27FC236}">
              <a16:creationId xmlns:a16="http://schemas.microsoft.com/office/drawing/2014/main" id="{00000000-0008-0000-1900-000004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609600" y="0"/>
          <a:ext cx="963468" cy="886797"/>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963694</xdr:colOff>
      <xdr:row>4</xdr:row>
      <xdr:rowOff>137467</xdr:rowOff>
    </xdr:to>
    <xdr:pic>
      <xdr:nvPicPr>
        <xdr:cNvPr id="2" name="Рисунок 1">
          <a:extLst>
            <a:ext uri="{FF2B5EF4-FFF2-40B4-BE49-F238E27FC236}">
              <a16:creationId xmlns:a16="http://schemas.microsoft.com/office/drawing/2014/main" id="{00000000-0008-0000-02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273050" y="0"/>
          <a:ext cx="963694" cy="874067"/>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963694</xdr:colOff>
      <xdr:row>4</xdr:row>
      <xdr:rowOff>137467</xdr:rowOff>
    </xdr:to>
    <xdr:pic>
      <xdr:nvPicPr>
        <xdr:cNvPr id="2" name="Рисунок 1">
          <a:extLst>
            <a:ext uri="{FF2B5EF4-FFF2-40B4-BE49-F238E27FC236}">
              <a16:creationId xmlns:a16="http://schemas.microsoft.com/office/drawing/2014/main" id="{00000000-0008-0000-03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336550" y="0"/>
          <a:ext cx="963694" cy="874067"/>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0</xdr:colOff>
      <xdr:row>0</xdr:row>
      <xdr:rowOff>0</xdr:rowOff>
    </xdr:from>
    <xdr:ext cx="957344" cy="888581"/>
    <xdr:pic>
      <xdr:nvPicPr>
        <xdr:cNvPr id="2" name="Рисунок 1">
          <a:extLst>
            <a:ext uri="{FF2B5EF4-FFF2-40B4-BE49-F238E27FC236}">
              <a16:creationId xmlns:a16="http://schemas.microsoft.com/office/drawing/2014/main" id="{00000000-0008-0000-04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609600" y="0"/>
          <a:ext cx="957344" cy="888581"/>
        </a:xfrm>
        <a:prstGeom prst="rect">
          <a:avLst/>
        </a:prstGeom>
        <a:noFill/>
        <a:ln>
          <a:noFill/>
        </a:ln>
        <a:extLst>
          <a:ext uri="{53640926-AAD7-44D8-BBD7-CCE9431645EC}">
            <a14:shadowObscured xmlns:a14="http://schemas.microsoft.com/office/drawing/2010/main"/>
          </a:ext>
        </a:extLst>
      </xdr:spPr>
    </xdr:pic>
    <xdr:clientData/>
  </xdr:oneCellAnchor>
  <xdr:twoCellAnchor>
    <xdr:from>
      <xdr:col>0</xdr:col>
      <xdr:colOff>611480</xdr:colOff>
      <xdr:row>13</xdr:row>
      <xdr:rowOff>58796</xdr:rowOff>
    </xdr:from>
    <xdr:to>
      <xdr:col>13</xdr:col>
      <xdr:colOff>211667</xdr:colOff>
      <xdr:row>35</xdr:row>
      <xdr:rowOff>173611</xdr:rowOff>
    </xdr:to>
    <xdr:graphicFrame macro="">
      <xdr:nvGraphicFramePr>
        <xdr:cNvPr id="55" name="Chart 2">
          <a:extLst>
            <a:ext uri="{FF2B5EF4-FFF2-40B4-BE49-F238E27FC236}">
              <a16:creationId xmlns:a16="http://schemas.microsoft.com/office/drawing/2014/main" id="{00000000-0008-0000-04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25686</xdr:colOff>
      <xdr:row>13</xdr:row>
      <xdr:rowOff>228723</xdr:rowOff>
    </xdr:from>
    <xdr:to>
      <xdr:col>23</xdr:col>
      <xdr:colOff>214003</xdr:colOff>
      <xdr:row>36</xdr:row>
      <xdr:rowOff>183815</xdr:rowOff>
    </xdr:to>
    <xdr:graphicFrame macro="">
      <xdr:nvGraphicFramePr>
        <xdr:cNvPr id="4" name="Chart 6">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23</xdr:col>
      <xdr:colOff>535886</xdr:colOff>
      <xdr:row>13</xdr:row>
      <xdr:rowOff>205591</xdr:rowOff>
    </xdr:from>
    <xdr:to>
      <xdr:col>33</xdr:col>
      <xdr:colOff>105833</xdr:colOff>
      <xdr:row>29</xdr:row>
      <xdr:rowOff>190500</xdr:rowOff>
    </xdr:to>
    <xdr:graphicFrame macro="">
      <xdr:nvGraphicFramePr>
        <xdr:cNvPr id="68" name="Chart 6">
          <a:extLst>
            <a:ext uri="{FF2B5EF4-FFF2-40B4-BE49-F238E27FC236}">
              <a16:creationId xmlns:a16="http://schemas.microsoft.com/office/drawing/2014/main" id="{00000000-0008-0000-0400-00004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41</xdr:row>
      <xdr:rowOff>30390</xdr:rowOff>
    </xdr:from>
    <xdr:to>
      <xdr:col>10</xdr:col>
      <xdr:colOff>381000</xdr:colOff>
      <xdr:row>59</xdr:row>
      <xdr:rowOff>95250</xdr:rowOff>
    </xdr:to>
    <xdr:graphicFrame macro="">
      <xdr:nvGraphicFramePr>
        <xdr:cNvPr id="6" name="Chart 3">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594968</xdr:colOff>
      <xdr:row>42</xdr:row>
      <xdr:rowOff>54932</xdr:rowOff>
    </xdr:from>
    <xdr:to>
      <xdr:col>22</xdr:col>
      <xdr:colOff>147681</xdr:colOff>
      <xdr:row>60</xdr:row>
      <xdr:rowOff>72404</xdr:rowOff>
    </xdr:to>
    <xdr:graphicFrame macro="">
      <xdr:nvGraphicFramePr>
        <xdr:cNvPr id="72" name="Chart 3">
          <a:extLst>
            <a:ext uri="{FF2B5EF4-FFF2-40B4-BE49-F238E27FC236}">
              <a16:creationId xmlns:a16="http://schemas.microsoft.com/office/drawing/2014/main" id="{00000000-0008-0000-0400-00004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24</xdr:col>
      <xdr:colOff>1</xdr:colOff>
      <xdr:row>41</xdr:row>
      <xdr:rowOff>103980</xdr:rowOff>
    </xdr:from>
    <xdr:to>
      <xdr:col>34</xdr:col>
      <xdr:colOff>81642</xdr:colOff>
      <xdr:row>58</xdr:row>
      <xdr:rowOff>84818</xdr:rowOff>
    </xdr:to>
    <xdr:graphicFrame macro="">
      <xdr:nvGraphicFramePr>
        <xdr:cNvPr id="8" name="Chart 5">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427413</xdr:colOff>
      <xdr:row>67</xdr:row>
      <xdr:rowOff>142790</xdr:rowOff>
    </xdr:from>
    <xdr:to>
      <xdr:col>13</xdr:col>
      <xdr:colOff>34549</xdr:colOff>
      <xdr:row>87</xdr:row>
      <xdr:rowOff>106414</xdr:rowOff>
    </xdr:to>
    <xdr:graphicFrame macro="">
      <xdr:nvGraphicFramePr>
        <xdr:cNvPr id="57" name="Chart 8">
          <a:extLst>
            <a:ext uri="{FF2B5EF4-FFF2-40B4-BE49-F238E27FC236}">
              <a16:creationId xmlns:a16="http://schemas.microsoft.com/office/drawing/2014/main" id="{00000000-0008-0000-0400-00003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13</xdr:col>
      <xdr:colOff>10355</xdr:colOff>
      <xdr:row>68</xdr:row>
      <xdr:rowOff>2356</xdr:rowOff>
    </xdr:from>
    <xdr:to>
      <xdr:col>23</xdr:col>
      <xdr:colOff>0</xdr:colOff>
      <xdr:row>84</xdr:row>
      <xdr:rowOff>176893</xdr:rowOff>
    </xdr:to>
    <xdr:graphicFrame macro="">
      <xdr:nvGraphicFramePr>
        <xdr:cNvPr id="10" name="Chart 6">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25</xdr:col>
      <xdr:colOff>10423</xdr:colOff>
      <xdr:row>68</xdr:row>
      <xdr:rowOff>133039</xdr:rowOff>
    </xdr:from>
    <xdr:to>
      <xdr:col>35</xdr:col>
      <xdr:colOff>163286</xdr:colOff>
      <xdr:row>86</xdr:row>
      <xdr:rowOff>27214</xdr:rowOff>
    </xdr:to>
    <xdr:graphicFrame macro="">
      <xdr:nvGraphicFramePr>
        <xdr:cNvPr id="73" name="Chart 10">
          <a:extLst>
            <a:ext uri="{FF2B5EF4-FFF2-40B4-BE49-F238E27FC236}">
              <a16:creationId xmlns:a16="http://schemas.microsoft.com/office/drawing/2014/main" id="{00000000-0008-0000-0400-00004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37</xdr:col>
      <xdr:colOff>19049</xdr:colOff>
      <xdr:row>68</xdr:row>
      <xdr:rowOff>16080</xdr:rowOff>
    </xdr:from>
    <xdr:to>
      <xdr:col>47</xdr:col>
      <xdr:colOff>258536</xdr:colOff>
      <xdr:row>85</xdr:row>
      <xdr:rowOff>204109</xdr:rowOff>
    </xdr:to>
    <xdr:graphicFrame macro="">
      <xdr:nvGraphicFramePr>
        <xdr:cNvPr id="12" name="Chart 9">
          <a:extLst>
            <a:ext uri="{FF2B5EF4-FFF2-40B4-BE49-F238E27FC236}">
              <a16:creationId xmlns:a16="http://schemas.microsoft.com/office/drawing/2014/main" id="{00000000-0008-0000-04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500289</xdr:colOff>
      <xdr:row>95</xdr:row>
      <xdr:rowOff>194580</xdr:rowOff>
    </xdr:from>
    <xdr:to>
      <xdr:col>10</xdr:col>
      <xdr:colOff>139246</xdr:colOff>
      <xdr:row>114</xdr:row>
      <xdr:rowOff>224971</xdr:rowOff>
    </xdr:to>
    <xdr:graphicFrame macro="">
      <xdr:nvGraphicFramePr>
        <xdr:cNvPr id="13" name="Chart 3">
          <a:extLst>
            <a:ext uri="{FF2B5EF4-FFF2-40B4-BE49-F238E27FC236}">
              <a16:creationId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0</xdr:colOff>
      <xdr:row>122</xdr:row>
      <xdr:rowOff>15875</xdr:rowOff>
    </xdr:from>
    <xdr:to>
      <xdr:col>10</xdr:col>
      <xdr:colOff>219364</xdr:colOff>
      <xdr:row>142</xdr:row>
      <xdr:rowOff>103909</xdr:rowOff>
    </xdr:to>
    <xdr:graphicFrame macro="">
      <xdr:nvGraphicFramePr>
        <xdr:cNvPr id="69" name="Chart 2">
          <a:extLst>
            <a:ext uri="{FF2B5EF4-FFF2-40B4-BE49-F238E27FC236}">
              <a16:creationId xmlns:a16="http://schemas.microsoft.com/office/drawing/2014/main" id="{00000000-0008-0000-0400-00004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fLocksWithSheet="0"/>
  </xdr:twoCellAnchor>
  <xdr:twoCellAnchor>
    <xdr:from>
      <xdr:col>12</xdr:col>
      <xdr:colOff>51955</xdr:colOff>
      <xdr:row>122</xdr:row>
      <xdr:rowOff>150090</xdr:rowOff>
    </xdr:from>
    <xdr:to>
      <xdr:col>22</xdr:col>
      <xdr:colOff>313171</xdr:colOff>
      <xdr:row>142</xdr:row>
      <xdr:rowOff>115455</xdr:rowOff>
    </xdr:to>
    <xdr:graphicFrame macro="">
      <xdr:nvGraphicFramePr>
        <xdr:cNvPr id="74" name="Chart 2">
          <a:extLst>
            <a:ext uri="{FF2B5EF4-FFF2-40B4-BE49-F238E27FC236}">
              <a16:creationId xmlns:a16="http://schemas.microsoft.com/office/drawing/2014/main" id="{00000000-0008-0000-0400-00004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596516</xdr:colOff>
      <xdr:row>146</xdr:row>
      <xdr:rowOff>206375</xdr:rowOff>
    </xdr:from>
    <xdr:to>
      <xdr:col>10</xdr:col>
      <xdr:colOff>207818</xdr:colOff>
      <xdr:row>167</xdr:row>
      <xdr:rowOff>103909</xdr:rowOff>
    </xdr:to>
    <xdr:graphicFrame macro="">
      <xdr:nvGraphicFramePr>
        <xdr:cNvPr id="78" name="Chart 13">
          <a:extLst>
            <a:ext uri="{FF2B5EF4-FFF2-40B4-BE49-F238E27FC236}">
              <a16:creationId xmlns:a16="http://schemas.microsoft.com/office/drawing/2014/main" id="{00000000-0008-0000-0400-00004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35</xdr:col>
      <xdr:colOff>600856</xdr:colOff>
      <xdr:row>147</xdr:row>
      <xdr:rowOff>47624</xdr:rowOff>
    </xdr:from>
    <xdr:to>
      <xdr:col>46</xdr:col>
      <xdr:colOff>326570</xdr:colOff>
      <xdr:row>167</xdr:row>
      <xdr:rowOff>72571</xdr:rowOff>
    </xdr:to>
    <xdr:graphicFrame macro="">
      <xdr:nvGraphicFramePr>
        <xdr:cNvPr id="81" name="Chart 14">
          <a:extLst>
            <a:ext uri="{FF2B5EF4-FFF2-40B4-BE49-F238E27FC236}">
              <a16:creationId xmlns:a16="http://schemas.microsoft.com/office/drawing/2014/main" id="{00000000-0008-0000-0400-00005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12</xdr:col>
      <xdr:colOff>11340</xdr:colOff>
      <xdr:row>147</xdr:row>
      <xdr:rowOff>0</xdr:rowOff>
    </xdr:from>
    <xdr:to>
      <xdr:col>22</xdr:col>
      <xdr:colOff>242455</xdr:colOff>
      <xdr:row>167</xdr:row>
      <xdr:rowOff>92363</xdr:rowOff>
    </xdr:to>
    <xdr:graphicFrame macro="">
      <xdr:nvGraphicFramePr>
        <xdr:cNvPr id="79" name="Chart 15">
          <a:extLst>
            <a:ext uri="{FF2B5EF4-FFF2-40B4-BE49-F238E27FC236}">
              <a16:creationId xmlns:a16="http://schemas.microsoft.com/office/drawing/2014/main" id="{00000000-0008-0000-0400-00004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24</xdr:col>
      <xdr:colOff>4329</xdr:colOff>
      <xdr:row>147</xdr:row>
      <xdr:rowOff>0</xdr:rowOff>
    </xdr:from>
    <xdr:to>
      <xdr:col>34</xdr:col>
      <xdr:colOff>323272</xdr:colOff>
      <xdr:row>167</xdr:row>
      <xdr:rowOff>80818</xdr:rowOff>
    </xdr:to>
    <xdr:graphicFrame macro="">
      <xdr:nvGraphicFramePr>
        <xdr:cNvPr id="80" name="Chart 16">
          <a:extLst>
            <a:ext uri="{FF2B5EF4-FFF2-40B4-BE49-F238E27FC236}">
              <a16:creationId xmlns:a16="http://schemas.microsoft.com/office/drawing/2014/main" id="{00000000-0008-0000-0400-00005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582178</xdr:colOff>
      <xdr:row>171</xdr:row>
      <xdr:rowOff>47625</xdr:rowOff>
    </xdr:from>
    <xdr:to>
      <xdr:col>10</xdr:col>
      <xdr:colOff>215900</xdr:colOff>
      <xdr:row>193</xdr:row>
      <xdr:rowOff>13607</xdr:rowOff>
    </xdr:to>
    <xdr:graphicFrame macro="">
      <xdr:nvGraphicFramePr>
        <xdr:cNvPr id="83" name="Chart 2">
          <a:extLst>
            <a:ext uri="{FF2B5EF4-FFF2-40B4-BE49-F238E27FC236}">
              <a16:creationId xmlns:a16="http://schemas.microsoft.com/office/drawing/2014/main" id="{00000000-0008-0000-0400-00005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11</xdr:col>
      <xdr:colOff>593147</xdr:colOff>
      <xdr:row>171</xdr:row>
      <xdr:rowOff>63499</xdr:rowOff>
    </xdr:from>
    <xdr:to>
      <xdr:col>22</xdr:col>
      <xdr:colOff>238124</xdr:colOff>
      <xdr:row>192</xdr:row>
      <xdr:rowOff>81641</xdr:rowOff>
    </xdr:to>
    <xdr:graphicFrame macro="">
      <xdr:nvGraphicFramePr>
        <xdr:cNvPr id="84" name="Chart 2">
          <a:extLst>
            <a:ext uri="{FF2B5EF4-FFF2-40B4-BE49-F238E27FC236}">
              <a16:creationId xmlns:a16="http://schemas.microsoft.com/office/drawing/2014/main" id="{00000000-0008-0000-0400-00005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24</xdr:col>
      <xdr:colOff>5772</xdr:colOff>
      <xdr:row>171</xdr:row>
      <xdr:rowOff>31750</xdr:rowOff>
    </xdr:from>
    <xdr:to>
      <xdr:col>34</xdr:col>
      <xdr:colOff>317499</xdr:colOff>
      <xdr:row>192</xdr:row>
      <xdr:rowOff>117929</xdr:rowOff>
    </xdr:to>
    <xdr:graphicFrame macro="">
      <xdr:nvGraphicFramePr>
        <xdr:cNvPr id="85" name="Chart 2">
          <a:extLst>
            <a:ext uri="{FF2B5EF4-FFF2-40B4-BE49-F238E27FC236}">
              <a16:creationId xmlns:a16="http://schemas.microsoft.com/office/drawing/2014/main" id="{00000000-0008-0000-0400-00005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24</xdr:col>
      <xdr:colOff>-1</xdr:colOff>
      <xdr:row>123</xdr:row>
      <xdr:rowOff>0</xdr:rowOff>
    </xdr:from>
    <xdr:to>
      <xdr:col>34</xdr:col>
      <xdr:colOff>301624</xdr:colOff>
      <xdr:row>142</xdr:row>
      <xdr:rowOff>111124</xdr:rowOff>
    </xdr:to>
    <xdr:graphicFrame macro="">
      <xdr:nvGraphicFramePr>
        <xdr:cNvPr id="75" name="Chart 8">
          <a:extLst>
            <a:ext uri="{FF2B5EF4-FFF2-40B4-BE49-F238E27FC236}">
              <a16:creationId xmlns:a16="http://schemas.microsoft.com/office/drawing/2014/main" id="{00000000-0008-0000-0400-00004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36</xdr:col>
      <xdr:colOff>8658</xdr:colOff>
      <xdr:row>122</xdr:row>
      <xdr:rowOff>0</xdr:rowOff>
    </xdr:from>
    <xdr:to>
      <xdr:col>46</xdr:col>
      <xdr:colOff>334817</xdr:colOff>
      <xdr:row>143</xdr:row>
      <xdr:rowOff>15875</xdr:rowOff>
    </xdr:to>
    <xdr:graphicFrame macro="">
      <xdr:nvGraphicFramePr>
        <xdr:cNvPr id="5" name="Chart 17">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0</xdr:col>
      <xdr:colOff>547348</xdr:colOff>
      <xdr:row>199</xdr:row>
      <xdr:rowOff>66841</xdr:rowOff>
    </xdr:from>
    <xdr:to>
      <xdr:col>10</xdr:col>
      <xdr:colOff>156244</xdr:colOff>
      <xdr:row>219</xdr:row>
      <xdr:rowOff>80210</xdr:rowOff>
    </xdr:to>
    <xdr:graphicFrame macro="">
      <xdr:nvGraphicFramePr>
        <xdr:cNvPr id="88" name="Chart 15">
          <a:extLst>
            <a:ext uri="{FF2B5EF4-FFF2-40B4-BE49-F238E27FC236}">
              <a16:creationId xmlns:a16="http://schemas.microsoft.com/office/drawing/2014/main" id="{00000000-0008-0000-0400-00005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12</xdr:col>
      <xdr:colOff>78626</xdr:colOff>
      <xdr:row>199</xdr:row>
      <xdr:rowOff>46823</xdr:rowOff>
    </xdr:from>
    <xdr:to>
      <xdr:col>21</xdr:col>
      <xdr:colOff>129353</xdr:colOff>
      <xdr:row>219</xdr:row>
      <xdr:rowOff>47036</xdr:rowOff>
    </xdr:to>
    <xdr:graphicFrame macro="">
      <xdr:nvGraphicFramePr>
        <xdr:cNvPr id="26" name="Chart 5">
          <a:extLst>
            <a:ext uri="{FF2B5EF4-FFF2-40B4-BE49-F238E27FC236}">
              <a16:creationId xmlns:a16="http://schemas.microsoft.com/office/drawing/2014/main" id="{00000000-0008-0000-04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24</xdr:col>
      <xdr:colOff>409414</xdr:colOff>
      <xdr:row>199</xdr:row>
      <xdr:rowOff>3644</xdr:rowOff>
    </xdr:from>
    <xdr:to>
      <xdr:col>34</xdr:col>
      <xdr:colOff>223428</xdr:colOff>
      <xdr:row>219</xdr:row>
      <xdr:rowOff>0</xdr:rowOff>
    </xdr:to>
    <xdr:graphicFrame macro="">
      <xdr:nvGraphicFramePr>
        <xdr:cNvPr id="92" name="Chart 15">
          <a:extLst>
            <a:ext uri="{FF2B5EF4-FFF2-40B4-BE49-F238E27FC236}">
              <a16:creationId xmlns:a16="http://schemas.microsoft.com/office/drawing/2014/main" id="{00000000-0008-0000-0400-00005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xdr:col>
      <xdr:colOff>87714</xdr:colOff>
      <xdr:row>223</xdr:row>
      <xdr:rowOff>58584</xdr:rowOff>
    </xdr:from>
    <xdr:to>
      <xdr:col>10</xdr:col>
      <xdr:colOff>246945</xdr:colOff>
      <xdr:row>243</xdr:row>
      <xdr:rowOff>117593</xdr:rowOff>
    </xdr:to>
    <xdr:graphicFrame macro="">
      <xdr:nvGraphicFramePr>
        <xdr:cNvPr id="97" name="Chart 15">
          <a:extLst>
            <a:ext uri="{FF2B5EF4-FFF2-40B4-BE49-F238E27FC236}">
              <a16:creationId xmlns:a16="http://schemas.microsoft.com/office/drawing/2014/main" id="{00000000-0008-0000-0400-00006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12</xdr:col>
      <xdr:colOff>94555</xdr:colOff>
      <xdr:row>223</xdr:row>
      <xdr:rowOff>129352</xdr:rowOff>
    </xdr:from>
    <xdr:to>
      <xdr:col>21</xdr:col>
      <xdr:colOff>268110</xdr:colOff>
      <xdr:row>243</xdr:row>
      <xdr:rowOff>223426</xdr:rowOff>
    </xdr:to>
    <xdr:graphicFrame macro="">
      <xdr:nvGraphicFramePr>
        <xdr:cNvPr id="103" name="Chart 15">
          <a:extLst>
            <a:ext uri="{FF2B5EF4-FFF2-40B4-BE49-F238E27FC236}">
              <a16:creationId xmlns:a16="http://schemas.microsoft.com/office/drawing/2014/main" id="{00000000-0008-0000-0400-00006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36</xdr:col>
      <xdr:colOff>423531</xdr:colOff>
      <xdr:row>223</xdr:row>
      <xdr:rowOff>120159</xdr:rowOff>
    </xdr:from>
    <xdr:to>
      <xdr:col>45</xdr:col>
      <xdr:colOff>399814</xdr:colOff>
      <xdr:row>243</xdr:row>
      <xdr:rowOff>223427</xdr:rowOff>
    </xdr:to>
    <xdr:graphicFrame macro="">
      <xdr:nvGraphicFramePr>
        <xdr:cNvPr id="108" name="Chart 45">
          <a:extLst>
            <a:ext uri="{FF2B5EF4-FFF2-40B4-BE49-F238E27FC236}">
              <a16:creationId xmlns:a16="http://schemas.microsoft.com/office/drawing/2014/main" id="{00000000-0008-0000-0400-00006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24</xdr:col>
      <xdr:colOff>599722</xdr:colOff>
      <xdr:row>223</xdr:row>
      <xdr:rowOff>47036</xdr:rowOff>
    </xdr:from>
    <xdr:to>
      <xdr:col>34</xdr:col>
      <xdr:colOff>35278</xdr:colOff>
      <xdr:row>244</xdr:row>
      <xdr:rowOff>23518</xdr:rowOff>
    </xdr:to>
    <xdr:graphicFrame macro="">
      <xdr:nvGraphicFramePr>
        <xdr:cNvPr id="107" name="Chart 15">
          <a:extLst>
            <a:ext uri="{FF2B5EF4-FFF2-40B4-BE49-F238E27FC236}">
              <a16:creationId xmlns:a16="http://schemas.microsoft.com/office/drawing/2014/main" id="{00000000-0008-0000-0400-00006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0</xdr:col>
      <xdr:colOff>243416</xdr:colOff>
      <xdr:row>275</xdr:row>
      <xdr:rowOff>119759</xdr:rowOff>
    </xdr:from>
    <xdr:to>
      <xdr:col>9</xdr:col>
      <xdr:colOff>370417</xdr:colOff>
      <xdr:row>295</xdr:row>
      <xdr:rowOff>183258</xdr:rowOff>
    </xdr:to>
    <xdr:graphicFrame macro="">
      <xdr:nvGraphicFramePr>
        <xdr:cNvPr id="112" name="Chart 48">
          <a:extLst>
            <a:ext uri="{FF2B5EF4-FFF2-40B4-BE49-F238E27FC236}">
              <a16:creationId xmlns:a16="http://schemas.microsoft.com/office/drawing/2014/main" id="{00000000-0008-0000-0400-00007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12</xdr:col>
      <xdr:colOff>434674</xdr:colOff>
      <xdr:row>275</xdr:row>
      <xdr:rowOff>8355</xdr:rowOff>
    </xdr:from>
    <xdr:to>
      <xdr:col>22</xdr:col>
      <xdr:colOff>133684</xdr:colOff>
      <xdr:row>295</xdr:row>
      <xdr:rowOff>116974</xdr:rowOff>
    </xdr:to>
    <xdr:graphicFrame macro="">
      <xdr:nvGraphicFramePr>
        <xdr:cNvPr id="113" name="Chart 15">
          <a:extLst>
            <a:ext uri="{FF2B5EF4-FFF2-40B4-BE49-F238E27FC236}">
              <a16:creationId xmlns:a16="http://schemas.microsoft.com/office/drawing/2014/main" id="{00000000-0008-0000-04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26</xdr:col>
      <xdr:colOff>39869</xdr:colOff>
      <xdr:row>275</xdr:row>
      <xdr:rowOff>142571</xdr:rowOff>
    </xdr:from>
    <xdr:to>
      <xdr:col>34</xdr:col>
      <xdr:colOff>596900</xdr:colOff>
      <xdr:row>296</xdr:row>
      <xdr:rowOff>0</xdr:rowOff>
    </xdr:to>
    <xdr:graphicFrame macro="">
      <xdr:nvGraphicFramePr>
        <xdr:cNvPr id="114" name="Chart 15">
          <a:extLst>
            <a:ext uri="{FF2B5EF4-FFF2-40B4-BE49-F238E27FC236}">
              <a16:creationId xmlns:a16="http://schemas.microsoft.com/office/drawing/2014/main" id="{00000000-0008-0000-04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0</xdr:col>
      <xdr:colOff>240145</xdr:colOff>
      <xdr:row>301</xdr:row>
      <xdr:rowOff>227446</xdr:rowOff>
    </xdr:from>
    <xdr:to>
      <xdr:col>9</xdr:col>
      <xdr:colOff>228600</xdr:colOff>
      <xdr:row>321</xdr:row>
      <xdr:rowOff>76200</xdr:rowOff>
    </xdr:to>
    <xdr:graphicFrame macro="">
      <xdr:nvGraphicFramePr>
        <xdr:cNvPr id="115" name="Chart 51">
          <a:extLst>
            <a:ext uri="{FF2B5EF4-FFF2-40B4-BE49-F238E27FC236}">
              <a16:creationId xmlns:a16="http://schemas.microsoft.com/office/drawing/2014/main" id="{00000000-0008-0000-0400-00007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12</xdr:col>
      <xdr:colOff>243611</xdr:colOff>
      <xdr:row>303</xdr:row>
      <xdr:rowOff>215900</xdr:rowOff>
    </xdr:from>
    <xdr:to>
      <xdr:col>21</xdr:col>
      <xdr:colOff>508001</xdr:colOff>
      <xdr:row>323</xdr:row>
      <xdr:rowOff>76200</xdr:rowOff>
    </xdr:to>
    <xdr:graphicFrame macro="">
      <xdr:nvGraphicFramePr>
        <xdr:cNvPr id="116" name="Chart 52">
          <a:extLst>
            <a:ext uri="{FF2B5EF4-FFF2-40B4-BE49-F238E27FC236}">
              <a16:creationId xmlns:a16="http://schemas.microsoft.com/office/drawing/2014/main" id="{00000000-0008-0000-0400-00007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25</xdr:col>
      <xdr:colOff>346365</xdr:colOff>
      <xdr:row>304</xdr:row>
      <xdr:rowOff>0</xdr:rowOff>
    </xdr:from>
    <xdr:to>
      <xdr:col>34</xdr:col>
      <xdr:colOff>546100</xdr:colOff>
      <xdr:row>324</xdr:row>
      <xdr:rowOff>0</xdr:rowOff>
    </xdr:to>
    <xdr:graphicFrame macro="">
      <xdr:nvGraphicFramePr>
        <xdr:cNvPr id="117" name="Chart 53">
          <a:extLst>
            <a:ext uri="{FF2B5EF4-FFF2-40B4-BE49-F238E27FC236}">
              <a16:creationId xmlns:a16="http://schemas.microsoft.com/office/drawing/2014/main" id="{00000000-0008-0000-0400-00007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36</xdr:col>
      <xdr:colOff>517239</xdr:colOff>
      <xdr:row>304</xdr:row>
      <xdr:rowOff>133926</xdr:rowOff>
    </xdr:from>
    <xdr:to>
      <xdr:col>45</xdr:col>
      <xdr:colOff>330201</xdr:colOff>
      <xdr:row>321</xdr:row>
      <xdr:rowOff>228600</xdr:rowOff>
    </xdr:to>
    <xdr:graphicFrame macro="">
      <xdr:nvGraphicFramePr>
        <xdr:cNvPr id="118" name="Chart 54">
          <a:extLst>
            <a:ext uri="{FF2B5EF4-FFF2-40B4-BE49-F238E27FC236}">
              <a16:creationId xmlns:a16="http://schemas.microsoft.com/office/drawing/2014/main" id="{00000000-0008-0000-0400-00007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0</xdr:col>
      <xdr:colOff>280553</xdr:colOff>
      <xdr:row>326</xdr:row>
      <xdr:rowOff>63500</xdr:rowOff>
    </xdr:from>
    <xdr:to>
      <xdr:col>9</xdr:col>
      <xdr:colOff>292100</xdr:colOff>
      <xdr:row>347</xdr:row>
      <xdr:rowOff>38100</xdr:rowOff>
    </xdr:to>
    <xdr:graphicFrame macro="">
      <xdr:nvGraphicFramePr>
        <xdr:cNvPr id="119" name="Chart 55">
          <a:extLst>
            <a:ext uri="{FF2B5EF4-FFF2-40B4-BE49-F238E27FC236}">
              <a16:creationId xmlns:a16="http://schemas.microsoft.com/office/drawing/2014/main" id="{00000000-0008-0000-0400-00007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12</xdr:col>
      <xdr:colOff>64653</xdr:colOff>
      <xdr:row>326</xdr:row>
      <xdr:rowOff>152400</xdr:rowOff>
    </xdr:from>
    <xdr:to>
      <xdr:col>22</xdr:col>
      <xdr:colOff>12700</xdr:colOff>
      <xdr:row>347</xdr:row>
      <xdr:rowOff>127000</xdr:rowOff>
    </xdr:to>
    <xdr:graphicFrame macro="">
      <xdr:nvGraphicFramePr>
        <xdr:cNvPr id="120" name="Chart 56">
          <a:extLst>
            <a:ext uri="{FF2B5EF4-FFF2-40B4-BE49-F238E27FC236}">
              <a16:creationId xmlns:a16="http://schemas.microsoft.com/office/drawing/2014/main" id="{00000000-0008-0000-0400-00007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25</xdr:col>
      <xdr:colOff>63502</xdr:colOff>
      <xdr:row>326</xdr:row>
      <xdr:rowOff>31171</xdr:rowOff>
    </xdr:from>
    <xdr:to>
      <xdr:col>33</xdr:col>
      <xdr:colOff>533400</xdr:colOff>
      <xdr:row>346</xdr:row>
      <xdr:rowOff>152400</xdr:rowOff>
    </xdr:to>
    <xdr:graphicFrame macro="">
      <xdr:nvGraphicFramePr>
        <xdr:cNvPr id="121" name="Chart 57">
          <a:extLst>
            <a:ext uri="{FF2B5EF4-FFF2-40B4-BE49-F238E27FC236}">
              <a16:creationId xmlns:a16="http://schemas.microsoft.com/office/drawing/2014/main" id="{00000000-0008-0000-0400-00007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36</xdr:col>
      <xdr:colOff>341019</xdr:colOff>
      <xdr:row>199</xdr:row>
      <xdr:rowOff>38100</xdr:rowOff>
    </xdr:from>
    <xdr:to>
      <xdr:col>45</xdr:col>
      <xdr:colOff>444500</xdr:colOff>
      <xdr:row>219</xdr:row>
      <xdr:rowOff>27752</xdr:rowOff>
    </xdr:to>
    <xdr:graphicFrame macro="">
      <xdr:nvGraphicFramePr>
        <xdr:cNvPr id="93" name="Chart 15">
          <a:extLst>
            <a:ext uri="{FF2B5EF4-FFF2-40B4-BE49-F238E27FC236}">
              <a16:creationId xmlns:a16="http://schemas.microsoft.com/office/drawing/2014/main" id="{00000000-0008-0000-0400-00005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0</xdr:col>
      <xdr:colOff>243417</xdr:colOff>
      <xdr:row>246</xdr:row>
      <xdr:rowOff>211668</xdr:rowOff>
    </xdr:from>
    <xdr:to>
      <xdr:col>9</xdr:col>
      <xdr:colOff>222249</xdr:colOff>
      <xdr:row>266</xdr:row>
      <xdr:rowOff>211668</xdr:rowOff>
    </xdr:to>
    <xdr:graphicFrame macro="">
      <xdr:nvGraphicFramePr>
        <xdr:cNvPr id="111" name="Chart 2">
          <a:extLst>
            <a:ext uri="{FF2B5EF4-FFF2-40B4-BE49-F238E27FC236}">
              <a16:creationId xmlns:a16="http://schemas.microsoft.com/office/drawing/2014/main" id="{00000000-0008-0000-0400-00006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36</xdr:col>
      <xdr:colOff>101600</xdr:colOff>
      <xdr:row>326</xdr:row>
      <xdr:rowOff>88901</xdr:rowOff>
    </xdr:from>
    <xdr:to>
      <xdr:col>47</xdr:col>
      <xdr:colOff>228600</xdr:colOff>
      <xdr:row>348</xdr:row>
      <xdr:rowOff>12701</xdr:rowOff>
    </xdr:to>
    <xdr:graphicFrame macro="">
      <xdr:nvGraphicFramePr>
        <xdr:cNvPr id="122" name="Chart 61">
          <a:extLst>
            <a:ext uri="{FF2B5EF4-FFF2-40B4-BE49-F238E27FC236}">
              <a16:creationId xmlns:a16="http://schemas.microsoft.com/office/drawing/2014/main" id="{00000000-0008-0000-0400-00007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0</xdr:col>
      <xdr:colOff>511528</xdr:colOff>
      <xdr:row>353</xdr:row>
      <xdr:rowOff>49742</xdr:rowOff>
    </xdr:from>
    <xdr:to>
      <xdr:col>11</xdr:col>
      <xdr:colOff>151342</xdr:colOff>
      <xdr:row>372</xdr:row>
      <xdr:rowOff>85018</xdr:rowOff>
    </xdr:to>
    <xdr:graphicFrame macro="">
      <xdr:nvGraphicFramePr>
        <xdr:cNvPr id="123" name="Chart 62">
          <a:extLst>
            <a:ext uri="{FF2B5EF4-FFF2-40B4-BE49-F238E27FC236}">
              <a16:creationId xmlns:a16="http://schemas.microsoft.com/office/drawing/2014/main" id="{00000000-0008-0000-0400-00007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0</xdr:col>
      <xdr:colOff>476250</xdr:colOff>
      <xdr:row>379</xdr:row>
      <xdr:rowOff>12699</xdr:rowOff>
    </xdr:from>
    <xdr:to>
      <xdr:col>10</xdr:col>
      <xdr:colOff>389114</xdr:colOff>
      <xdr:row>400</xdr:row>
      <xdr:rowOff>158750</xdr:rowOff>
    </xdr:to>
    <xdr:graphicFrame macro="">
      <xdr:nvGraphicFramePr>
        <xdr:cNvPr id="124" name="Chart 63">
          <a:extLst>
            <a:ext uri="{FF2B5EF4-FFF2-40B4-BE49-F238E27FC236}">
              <a16:creationId xmlns:a16="http://schemas.microsoft.com/office/drawing/2014/main" id="{00000000-0008-0000-0400-00007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1</xdr:col>
      <xdr:colOff>32101</xdr:colOff>
      <xdr:row>406</xdr:row>
      <xdr:rowOff>141110</xdr:rowOff>
    </xdr:from>
    <xdr:to>
      <xdr:col>10</xdr:col>
      <xdr:colOff>521052</xdr:colOff>
      <xdr:row>426</xdr:row>
      <xdr:rowOff>169835</xdr:rowOff>
    </xdr:to>
    <xdr:graphicFrame macro="">
      <xdr:nvGraphicFramePr>
        <xdr:cNvPr id="132" name="Chart 64">
          <a:extLst>
            <a:ext uri="{FF2B5EF4-FFF2-40B4-BE49-F238E27FC236}">
              <a16:creationId xmlns:a16="http://schemas.microsoft.com/office/drawing/2014/main" id="{00000000-0008-0000-0400-00008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0</xdr:col>
      <xdr:colOff>423334</xdr:colOff>
      <xdr:row>431</xdr:row>
      <xdr:rowOff>216705</xdr:rowOff>
    </xdr:from>
    <xdr:to>
      <xdr:col>10</xdr:col>
      <xdr:colOff>383823</xdr:colOff>
      <xdr:row>454</xdr:row>
      <xdr:rowOff>107849</xdr:rowOff>
    </xdr:to>
    <xdr:graphicFrame macro="">
      <xdr:nvGraphicFramePr>
        <xdr:cNvPr id="133" name="Chart 65">
          <a:extLst>
            <a:ext uri="{FF2B5EF4-FFF2-40B4-BE49-F238E27FC236}">
              <a16:creationId xmlns:a16="http://schemas.microsoft.com/office/drawing/2014/main" id="{00000000-0008-0000-0400-00008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12533</xdr:rowOff>
    </xdr:from>
    <xdr:to>
      <xdr:col>1</xdr:col>
      <xdr:colOff>960293</xdr:colOff>
      <xdr:row>1</xdr:row>
      <xdr:rowOff>692210</xdr:rowOff>
    </xdr:to>
    <xdr:pic>
      <xdr:nvPicPr>
        <xdr:cNvPr id="2" name="Рисунок 1">
          <a:extLst>
            <a:ext uri="{FF2B5EF4-FFF2-40B4-BE49-F238E27FC236}">
              <a16:creationId xmlns:a16="http://schemas.microsoft.com/office/drawing/2014/main" id="{00000000-0008-0000-06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0" y="12533"/>
          <a:ext cx="963468" cy="871879"/>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963468</xdr:colOff>
      <xdr:row>0</xdr:row>
      <xdr:rowOff>877703</xdr:rowOff>
    </xdr:to>
    <xdr:pic>
      <xdr:nvPicPr>
        <xdr:cNvPr id="2" name="Рисунок 1">
          <a:extLst>
            <a:ext uri="{FF2B5EF4-FFF2-40B4-BE49-F238E27FC236}">
              <a16:creationId xmlns:a16="http://schemas.microsoft.com/office/drawing/2014/main" id="{00000000-0008-0000-07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333375" y="0"/>
          <a:ext cx="963468" cy="877703"/>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443707</xdr:colOff>
      <xdr:row>0</xdr:row>
      <xdr:rowOff>0</xdr:rowOff>
    </xdr:from>
    <xdr:to>
      <xdr:col>1</xdr:col>
      <xdr:colOff>921400</xdr:colOff>
      <xdr:row>0</xdr:row>
      <xdr:rowOff>874528</xdr:rowOff>
    </xdr:to>
    <xdr:pic>
      <xdr:nvPicPr>
        <xdr:cNvPr id="6" name="Рисунок 1">
          <a:extLst>
            <a:ext uri="{FF2B5EF4-FFF2-40B4-BE49-F238E27FC236}">
              <a16:creationId xmlns:a16="http://schemas.microsoft.com/office/drawing/2014/main" id="{00000000-0008-0000-0800-000006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443707" y="0"/>
          <a:ext cx="957118" cy="874528"/>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960293</xdr:colOff>
      <xdr:row>0</xdr:row>
      <xdr:rowOff>877703</xdr:rowOff>
    </xdr:to>
    <xdr:pic>
      <xdr:nvPicPr>
        <xdr:cNvPr id="3" name="Рисунок 1">
          <a:extLst>
            <a:ext uri="{FF2B5EF4-FFF2-40B4-BE49-F238E27FC236}">
              <a16:creationId xmlns:a16="http://schemas.microsoft.com/office/drawing/2014/main" id="{00000000-0008-0000-0900-000003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0" y="0"/>
          <a:ext cx="960293" cy="877703"/>
        </a:xfrm>
        <a:prstGeom prst="rect">
          <a:avLst/>
        </a:prstGeom>
        <a:noFill/>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kuskov/APPDATA/LOCAL/TEMP/wz2b78/&#1040;&#1047;%20&#1043;&#1056;&#1050;%20&#1054;&#1040;&#1054;/R&amp;C/AAS/CG/PROJECTS/NordGold/Integrated%20report%202013/5%20Working%20paper/Non-financial%20system/&#1060;&#1086;&#1088;&#1084;&#1099;,%20rus/Energy_new.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kkuskov/APPDATA/LOCAL/TEMP/wz2b78/&#1040;&#1047;%20&#1043;&#1056;&#1050;%20&#1054;&#1040;&#1054;/R&amp;C/AAS/CG/PROJECTS/Polyus%20Gold/Sustainability%20report%202013/GRI%20G4%20forms/GRI%20G3.1_forms_examples/Engine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kkuskov/APPDATA/LOCAL/TEMP/wz2b78/&#1040;&#1047;%20&#1043;&#1056;&#1050;%20&#1054;&#1040;&#1054;/R&amp;C/AAS/CG/PROJECTS/NordGold/Integrated%20report%202013/5%20Working%20paper/Non-financial%20system/&#1060;&#1086;&#1088;&#1084;&#1099;,%20rus/Security.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yarinov002/Desktop/Samruk%20Kazyna/SK%20Fund/KPMG/Collected%2028%20March/2023_/&#1069;&#1085;&#1077;&#1088;&#1075;&#1080;&#1103;_&#1057;&#1042;&#1054;&#104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kkuskov/APPDATA/LOCAL/TEMP/wz2b78/&#1040;&#1047;%20&#1043;&#1056;&#1050;%20&#1054;&#1040;&#1054;/R&amp;C/AAS/CG/PROJECTS/Polyus%20Gold/Sustainability%20report%202013/GRI%20G4%20forms/G4_forms/G4-EC.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https://onedrive-global.kpmg.com/personal/akornyakova_kpmg_kz/Documents/ESG%20Databook%20.xlsx" TargetMode="External"/><Relationship Id="rId1" Type="http://schemas.openxmlformats.org/officeDocument/2006/relationships/externalLinkPath" Target="ESG%20Databook%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N3"/>
      <sheetName val="EN3c"/>
      <sheetName val="EN3-short"/>
      <sheetName val="EN4"/>
      <sheetName val="EN5"/>
      <sheetName val="EN7"/>
      <sheetName val="Sheet1"/>
    </sheetNames>
    <sheetDataSet>
      <sheetData sheetId="0" refreshError="1">
        <row r="2">
          <cell r="G2" t="str">
            <v>л</v>
          </cell>
        </row>
        <row r="3">
          <cell r="G3" t="str">
            <v>т</v>
          </cell>
        </row>
        <row r="6">
          <cell r="G6" t="str">
            <v>т</v>
          </cell>
        </row>
        <row r="7">
          <cell r="G7" t="str">
            <v>Баррель</v>
          </cell>
        </row>
      </sheetData>
      <sheetData sheetId="1"/>
      <sheetData sheetId="2"/>
      <sheetData sheetId="3"/>
      <sheetData sheetId="4"/>
      <sheetData sheetId="5"/>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 val="PR 1"/>
      <sheetName val="EN 1"/>
      <sheetName val="MM3"/>
    </sheetNames>
    <sheetDataSet>
      <sheetData sheetId="0" refreshError="1">
        <row r="6">
          <cell r="A6" t="str">
            <v>ДА</v>
          </cell>
        </row>
        <row r="7">
          <cell r="A7" t="str">
            <v>НЕТ</v>
          </cell>
        </row>
      </sheetData>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5"/>
      <sheetName val="MA"/>
      <sheetName val="HR 8"/>
      <sheetName val="SO 2"/>
      <sheetName val="SO 4"/>
    </sheetNames>
    <sheetDataSet>
      <sheetData sheetId="0" refreshError="1">
        <row r="1">
          <cell r="A1" t="str">
            <v>Да</v>
          </cell>
        </row>
        <row r="2">
          <cell r="A2" t="str">
            <v>Нет</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Энергия КМГ"/>
      <sheetName val="Энергия СВОД"/>
      <sheetName val="Энергия КТЖ"/>
      <sheetName val="Энергия КГ"/>
      <sheetName val="Энергия КАП"/>
      <sheetName val="Энергия СЭ "/>
      <sheetName val="Энергия КТК"/>
      <sheetName val="Энергия СКО"/>
      <sheetName val="Энергия КЕГОК"/>
      <sheetName val="Энергия ТКС"/>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C2"/>
      <sheetName val="EC 7"/>
      <sheetName val="EC 1 "/>
      <sheetName val="EC 3"/>
      <sheetName val="EC 4"/>
      <sheetName val="EC 5"/>
      <sheetName val="EC 6"/>
      <sheetName val="EC 8"/>
      <sheetName val="EC9"/>
    </sheetNames>
    <sheetDataSet>
      <sheetData sheetId="0" refreshError="1">
        <row r="3">
          <cell r="M3" t="str">
            <v>Физический</v>
          </cell>
        </row>
        <row r="4">
          <cell r="M4" t="str">
            <v>Регуляторный</v>
          </cell>
        </row>
        <row r="5">
          <cell r="M5" t="str">
            <v>Другой</v>
          </cell>
        </row>
      </sheetData>
      <sheetData sheetId="1" refreshError="1">
        <row r="3">
          <cell r="I3" t="str">
            <v>Коммерческий</v>
          </cell>
        </row>
        <row r="4">
          <cell r="I4" t="str">
            <v>Профессиональная помощь на добровольных началах</v>
          </cell>
        </row>
        <row r="5">
          <cell r="I5" t="str">
            <v>Благотворительные проекты</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ontent"/>
      <sheetName val="GRI Content"/>
      <sheetName val="SASB Content"/>
      <sheetName val="Figures"/>
      <sheetName val="Environmental&gt;&gt;"/>
      <sheetName val="Emissions"/>
      <sheetName val="Water resources"/>
      <sheetName val="Energy"/>
      <sheetName val="Waste"/>
      <sheetName val="Expenditure"/>
      <sheetName val="Biodiversity"/>
      <sheetName val="Social&gt;&gt;"/>
      <sheetName val="Методология отчетности"/>
      <sheetName val="Employees"/>
      <sheetName val="Diversity&amp;Inclusion"/>
      <sheetName val="Training"/>
      <sheetName val="HSE"/>
      <sheetName val="Local communities"/>
      <sheetName val="Governance&gt;&gt;"/>
      <sheetName val="Corporate governance"/>
      <sheetName val="Financial"/>
      <sheetName val="Procurement"/>
      <sheetName val="Compliance"/>
      <sheetName val="Others&gt;&gt;"/>
      <sheetName val="Operational indicators"/>
      <sheetName val="Translation"/>
      <sheetName val="transl fig."/>
      <sheetName val="Sheet2"/>
    </sheetNames>
    <sheetDataSet>
      <sheetData sheetId="0"/>
      <sheetData sheetId="1"/>
      <sheetData sheetId="2"/>
      <sheetData sheetId="3"/>
      <sheetData sheetId="4"/>
      <sheetData sheetId="5"/>
      <sheetData sheetId="6"/>
      <sheetData sheetId="7"/>
      <sheetData sheetId="8">
        <row r="5">
          <cell r="D5">
            <v>2020</v>
          </cell>
          <cell r="E5">
            <v>2021</v>
          </cell>
          <cell r="F5">
            <v>2022</v>
          </cell>
          <cell r="G5">
            <v>2023</v>
          </cell>
        </row>
      </sheetData>
      <sheetData sheetId="9">
        <row r="4">
          <cell r="D4">
            <v>2020</v>
          </cell>
          <cell r="E4">
            <v>2021</v>
          </cell>
          <cell r="F4">
            <v>2022</v>
          </cell>
          <cell r="G4">
            <v>2023</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2</v>
    <v>1</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7F7A2-A16B-43CA-BAC2-237B7DAAE71A}">
  <sheetPr codeName="Sheet1"/>
  <dimension ref="A1"/>
  <sheetViews>
    <sheetView zoomScale="75" zoomScaleNormal="75" workbookViewId="0">
      <selection activeCell="H10" sqref="H10"/>
    </sheetView>
  </sheetViews>
  <sheetFormatPr defaultRowHeight="14.5" x14ac:dyDescent="0.35"/>
  <sheetData/>
  <sheetProtection algorithmName="SHA-512" hashValue="v6hFRDGnc+9WqypvY4xRhqKy2sMrFnKH8hAVx2/VW0wxtud31V30f7hytn7VmxMxlgmd3S0136xluuUW+dM5Rw==" saltValue="GnOoDP0HG/KMCQEXKCvIUA=="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355F7-3411-459D-907C-AEC2C5BA5573}">
  <sheetPr codeName="Sheet9"/>
  <dimension ref="A1:G76"/>
  <sheetViews>
    <sheetView showGridLines="0" topLeftCell="A4" zoomScale="75" zoomScaleNormal="75" workbookViewId="0">
      <selection activeCell="B3" sqref="B3:G3"/>
    </sheetView>
  </sheetViews>
  <sheetFormatPr defaultRowHeight="14.5" x14ac:dyDescent="0.35"/>
  <cols>
    <col min="1" max="1" width="6.81640625" style="353" customWidth="1"/>
    <col min="2" max="2" width="75.6328125" style="347" customWidth="1"/>
    <col min="3" max="3" width="25.6328125" style="624" customWidth="1"/>
    <col min="4" max="7" width="25.6328125" style="598" customWidth="1"/>
    <col min="8" max="16384" width="8.7265625" style="347"/>
  </cols>
  <sheetData>
    <row r="1" spans="1:7" s="353" customFormat="1" ht="71" customHeight="1" x14ac:dyDescent="0.35">
      <c r="A1" s="353">
        <v>1</v>
      </c>
      <c r="B1" s="353">
        <v>2</v>
      </c>
      <c r="C1" s="353">
        <v>3</v>
      </c>
      <c r="D1" s="353">
        <v>4</v>
      </c>
      <c r="E1" s="353">
        <v>5</v>
      </c>
      <c r="F1" s="353">
        <v>6</v>
      </c>
      <c r="G1" s="353">
        <v>7</v>
      </c>
    </row>
    <row r="2" spans="1:7" ht="18.5" customHeight="1" x14ac:dyDescent="0.45">
      <c r="A2" s="355" t="s">
        <v>1017</v>
      </c>
      <c r="B2" s="596" t="str" cm="1">
        <f t="array" ref="B2">_xlfn.IFS(
Content_!$D$7=1, VLOOKUP(Energy!$A2, Translation!$A:$S, Energy!B$1, FALSE),
Content_!$D$7=2, VLOOKUP(Energy!$A2, Translation!$A:$S, Energy!B$1 + 6, FALSE),
   Content_!$D$7=3, VLOOKUP(Energy!$A2, Translation!$A:$S, Energy!B$1 + 12, FALSE)
)</f>
        <v>Энергопотребление</v>
      </c>
      <c r="C2" s="623"/>
    </row>
    <row r="3" spans="1:7" ht="61" customHeight="1" x14ac:dyDescent="0.35">
      <c r="A3" s="355" t="s">
        <v>1578</v>
      </c>
      <c r="B3" s="855" t="str" cm="1">
        <f t="array" ref="B3">_xlfn.IFS(
Content_!$D$7=1, VLOOKUP(Energy!$A3, Translation!$A:$S, Energy!B$1, FALSE),
Content_!$D$7=2, VLOOKUP(Energy!$A3, Translation!$A:$S, Energy!B$1 + 6, FALSE),
   Content_!$D$7=3, VLOOKUP(Energy!$A3, Translation!$A:$S, Energy!B$1 + 12, FALSE)
)</f>
        <v>В основе нашего подхода к управлению энергоэффективностью лежит приверженность инновациям и постоянному совершенствованию.
Используя передовые технологии, внедряя лучшие практики и формируя культуру энергосбережения среди работников, мы стремимся добиться значительного прогресса в достижении целей устойчивого развития, одновременно повышая операционную устойчивость и конкурентоспособность.</v>
      </c>
      <c r="C3" s="855" cm="1">
        <f t="array" ref="C3">_xlfn.IFS(
Content_!$D$7=1, VLOOKUP(Energy!$A3, Translation!$A:$S, Energy!C$1, FALSE),
Content_!$D$7=2, VLOOKUP(Energy!$A3, Translation!$A:$S, Energy!C$1 + 6, FALSE),
   Content_!$D$7=3, VLOOKUP(Energy!$A3, Translation!$A:$S, Energy!C$1 + 12, FALSE)
)</f>
        <v>0</v>
      </c>
      <c r="D3" s="855" cm="1">
        <f t="array" ref="D3">_xlfn.IFS(
Content_!$D$7=1, VLOOKUP(Energy!$A3, Translation!$A:$S, Energy!D$1, FALSE),
Content_!$D$7=2, VLOOKUP(Energy!$A3, Translation!$A:$S, Energy!D$1 + 6, FALSE),
   Content_!$D$7=3, VLOOKUP(Energy!$A3, Translation!$A:$S, Energy!D$1 + 12, FALSE)
)</f>
        <v>0</v>
      </c>
      <c r="E3" s="855" cm="1">
        <f t="array" ref="E3">_xlfn.IFS(
Content_!$D$7=1, VLOOKUP(Energy!$A3, Translation!$A:$S, Energy!E$1, FALSE),
Content_!$D$7=2, VLOOKUP(Energy!$A3, Translation!$A:$S, Energy!E$1 + 6, FALSE),
   Content_!$D$7=3, VLOOKUP(Energy!$A3, Translation!$A:$S, Energy!E$1 + 12, FALSE)
)</f>
        <v>0</v>
      </c>
      <c r="F3" s="855" cm="1">
        <f t="array" ref="F3">_xlfn.IFS(
Content_!$D$7=1, VLOOKUP(Energy!$A3, Translation!$A:$S, Energy!F$1, FALSE),
Content_!$D$7=2, VLOOKUP(Energy!$A3, Translation!$A:$S, Energy!F$1 + 6, FALSE),
   Content_!$D$7=3, VLOOKUP(Energy!$A3, Translation!$A:$S, Energy!F$1 + 12, FALSE)
)</f>
        <v>0</v>
      </c>
      <c r="G3" s="855" cm="1">
        <f t="array" ref="G3">_xlfn.IFS(
Content_!$D$7=1, VLOOKUP(Energy!$A3, Translation!$A:$S, Energy!G$1, FALSE),
Content_!$D$7=2, VLOOKUP(Energy!$A3, Translation!$A:$S, Energy!G$1 + 6, FALSE),
   Content_!$D$7=3, VLOOKUP(Energy!$A3, Translation!$A:$S, Energy!G$1 + 12, FALSE)
)</f>
        <v>0</v>
      </c>
    </row>
    <row r="4" spans="1:7" ht="17.5" customHeight="1" x14ac:dyDescent="0.35">
      <c r="A4" s="355" t="s">
        <v>1579</v>
      </c>
    </row>
    <row r="5" spans="1:7" ht="15.5" x14ac:dyDescent="0.35">
      <c r="A5" s="355" t="s">
        <v>1580</v>
      </c>
      <c r="B5" s="601" t="str" cm="1">
        <f t="array" ref="B5">_xlfn.IFS(
Content_!$D$7=1, VLOOKUP(Energy!$A5, Translation!$A:$S, Energy!B$1, FALSE),
Content_!$D$7=2, VLOOKUP(Energy!$A5, Translation!$A:$S, Energy!B$1 + 6, FALSE),
   Content_!$D$7=3, VLOOKUP(Energy!$A5, Translation!$A:$S, Energy!B$1 + 12, FALSE)
)</f>
        <v>GRI 302-1, SASB</v>
      </c>
      <c r="C5" s="602" t="str" cm="1">
        <f t="array" ref="C5">_xlfn.IFS(
Content_!$D$7=1, VLOOKUP(Energy!$A5, Translation!$A:$S, Energy!C$1, FALSE),
Content_!$D$7=2, VLOOKUP(Energy!$A5, Translation!$A:$S, Energy!C$1 + 6, FALSE),
   Content_!$D$7=3, VLOOKUP(Energy!$A5, Translation!$A:$S, Energy!C$1 + 12, FALSE)
)</f>
        <v>Единица измерения</v>
      </c>
      <c r="D5" s="625">
        <v>2020</v>
      </c>
      <c r="E5" s="625">
        <v>2021</v>
      </c>
      <c r="F5" s="625">
        <v>2022</v>
      </c>
      <c r="G5" s="625">
        <v>2023</v>
      </c>
    </row>
    <row r="6" spans="1:7" ht="20" customHeight="1" x14ac:dyDescent="0.35">
      <c r="A6" s="355" t="s">
        <v>1581</v>
      </c>
      <c r="B6" s="626" t="str" cm="1">
        <f t="array" ref="B6">_xlfn.IFS(
Content_!$D$7=1, VLOOKUP(Energy!$A6, Translation!$A:$S, Energy!B$1, FALSE),
Content_!$D$7=2, VLOOKUP(Energy!$A6, Translation!$A:$S, Energy!B$1 + 6, FALSE),
   Content_!$D$7=3, VLOOKUP(Energy!$A6, Translation!$A:$S, Energy!B$1 + 12, FALSE)
)</f>
        <v>Потребление топлива из невозобновляемых источников</v>
      </c>
      <c r="C6" s="627" t="str" cm="1">
        <f t="array" ref="C6">_xlfn.IFS(
Content_!$D$7=1, VLOOKUP(Energy!$A6, Translation!$A:$S, Energy!C$1, FALSE),
Content_!$D$7=2, VLOOKUP(Energy!$A6, Translation!$A:$S, Energy!C$1 + 6, FALSE),
   Content_!$D$7=3, VLOOKUP(Energy!$A6, Translation!$A:$S, Energy!C$1 + 12, FALSE)
)</f>
        <v>тыс. ГДж</v>
      </c>
      <c r="D6" s="628">
        <v>500869.94</v>
      </c>
      <c r="E6" s="628">
        <v>570686.32999999996</v>
      </c>
      <c r="F6" s="628">
        <v>555937.89</v>
      </c>
      <c r="G6" s="629">
        <v>531895.28</v>
      </c>
    </row>
    <row r="7" spans="1:7" ht="15.5" x14ac:dyDescent="0.35">
      <c r="A7" s="355" t="s">
        <v>1582</v>
      </c>
      <c r="B7" s="630" t="str" cm="1">
        <f t="array" ref="B7">_xlfn.IFS(
Content_!$D$7=1, VLOOKUP(Energy!$A7, Translation!$A:$S, Energy!B$1, FALSE),
Content_!$D$7=2, VLOOKUP(Energy!$A7, Translation!$A:$S, Energy!B$1 + 6, FALSE),
   Content_!$D$7=3, VLOOKUP(Energy!$A7, Translation!$A:$S, Energy!B$1 + 12, FALSE)
)</f>
        <v>Жидкое топливо, включая:</v>
      </c>
      <c r="C7" s="631" t="str" cm="1">
        <f t="array" ref="C7">_xlfn.IFS(
Content_!$D$7=1, VLOOKUP(Energy!$A7, Translation!$A:$S, Energy!C$1, FALSE),
Content_!$D$7=2, VLOOKUP(Energy!$A7, Translation!$A:$S, Energy!C$1 + 6, FALSE),
   Content_!$D$7=3, VLOOKUP(Energy!$A7, Translation!$A:$S, Energy!C$1 + 12, FALSE)
)</f>
        <v>тыс. ГДж</v>
      </c>
      <c r="D7" s="632">
        <v>28969.64</v>
      </c>
      <c r="E7" s="632">
        <v>30634.07</v>
      </c>
      <c r="F7" s="632">
        <v>31685.33</v>
      </c>
      <c r="G7" s="633">
        <v>32972.050000000003</v>
      </c>
    </row>
    <row r="8" spans="1:7" ht="15.5" x14ac:dyDescent="0.35">
      <c r="A8" s="355" t="s">
        <v>1583</v>
      </c>
      <c r="B8" s="634" t="str" cm="1">
        <f t="array" ref="B8">_xlfn.IFS(
Content_!$D$7=1, VLOOKUP(Energy!$A8, Translation!$A:$S, Energy!B$1, FALSE),
Content_!$D$7=2, VLOOKUP(Energy!$A8, Translation!$A:$S, Energy!B$1 + 6, FALSE),
   Content_!$D$7=3, VLOOKUP(Energy!$A8, Translation!$A:$S, Energy!B$1 + 12, FALSE)
)</f>
        <v>Бензин</v>
      </c>
      <c r="C8" s="631" t="str" cm="1">
        <f t="array" ref="C8">_xlfn.IFS(
Content_!$D$7=1, VLOOKUP(Energy!$A8, Translation!$A:$S, Energy!C$1, FALSE),
Content_!$D$7=2, VLOOKUP(Energy!$A8, Translation!$A:$S, Energy!C$1 + 6, FALSE),
   Content_!$D$7=3, VLOOKUP(Energy!$A8, Translation!$A:$S, Energy!C$1 + 12, FALSE)
)</f>
        <v>тыс. ГДж</v>
      </c>
      <c r="D8" s="632">
        <v>1007.3</v>
      </c>
      <c r="E8" s="632">
        <v>928.18</v>
      </c>
      <c r="F8" s="632">
        <v>879.67</v>
      </c>
      <c r="G8" s="633">
        <v>1090.32</v>
      </c>
    </row>
    <row r="9" spans="1:7" ht="15.5" x14ac:dyDescent="0.35">
      <c r="A9" s="355" t="s">
        <v>1584</v>
      </c>
      <c r="B9" s="634" t="str" cm="1">
        <f t="array" ref="B9">_xlfn.IFS(
Content_!$D$7=1, VLOOKUP(Energy!$A9, Translation!$A:$S, Energy!B$1, FALSE),
Content_!$D$7=2, VLOOKUP(Energy!$A9, Translation!$A:$S, Energy!B$1 + 6, FALSE),
   Content_!$D$7=3, VLOOKUP(Energy!$A9, Translation!$A:$S, Energy!B$1 + 12, FALSE)
)</f>
        <v>Дизельное топливо</v>
      </c>
      <c r="C9" s="631" t="str" cm="1">
        <f t="array" ref="C9">_xlfn.IFS(
Content_!$D$7=1, VLOOKUP(Energy!$A9, Translation!$A:$S, Energy!C$1, FALSE),
Content_!$D$7=2, VLOOKUP(Energy!$A9, Translation!$A:$S, Energy!C$1 + 6, FALSE),
   Content_!$D$7=3, VLOOKUP(Energy!$A9, Translation!$A:$S, Energy!C$1 + 12, FALSE)
)</f>
        <v>тыс. ГДж</v>
      </c>
      <c r="D9" s="632">
        <v>27962.34</v>
      </c>
      <c r="E9" s="632">
        <v>29705.9</v>
      </c>
      <c r="F9" s="632">
        <v>30805.66</v>
      </c>
      <c r="G9" s="633">
        <v>31881.74</v>
      </c>
    </row>
    <row r="10" spans="1:7" ht="15.5" x14ac:dyDescent="0.35">
      <c r="A10" s="355" t="s">
        <v>1585</v>
      </c>
      <c r="B10" s="630" t="str" cm="1">
        <f t="array" ref="B10">_xlfn.IFS(
Content_!$D$7=1, VLOOKUP(Energy!$A10, Translation!$A:$S, Energy!B$1, FALSE),
Content_!$D$7=2, VLOOKUP(Energy!$A10, Translation!$A:$S, Energy!B$1 + 6, FALSE),
   Content_!$D$7=3, VLOOKUP(Energy!$A10, Translation!$A:$S, Energy!B$1 + 12, FALSE)
)</f>
        <v xml:space="preserve">Котельно-печное топливо, включая: </v>
      </c>
      <c r="C10" s="631" t="str" cm="1">
        <f t="array" ref="C10">_xlfn.IFS(
Content_!$D$7=1, VLOOKUP(Energy!$A10, Translation!$A:$S, Energy!C$1, FALSE),
Content_!$D$7=2, VLOOKUP(Energy!$A10, Translation!$A:$S, Energy!C$1 + 6, FALSE),
   Content_!$D$7=3, VLOOKUP(Energy!$A10, Translation!$A:$S, Energy!C$1 + 12, FALSE)
)</f>
        <v>тыс. ГДж</v>
      </c>
      <c r="D10" s="632">
        <v>49876.68</v>
      </c>
      <c r="E10" s="632">
        <v>45385.39</v>
      </c>
      <c r="F10" s="632">
        <v>50255.3</v>
      </c>
      <c r="G10" s="633">
        <v>47523.33</v>
      </c>
    </row>
    <row r="11" spans="1:7" ht="15.5" x14ac:dyDescent="0.35">
      <c r="A11" s="355" t="s">
        <v>1586</v>
      </c>
      <c r="B11" s="635" t="str" cm="1">
        <f t="array" ref="B11">_xlfn.IFS(
Content_!$D$7=1, VLOOKUP(Energy!$A11, Translation!$A:$S, Energy!B$1, FALSE),
Content_!$D$7=2, VLOOKUP(Energy!$A11, Translation!$A:$S, Energy!B$1 + 6, FALSE),
   Content_!$D$7=3, VLOOKUP(Energy!$A11, Translation!$A:$S, Energy!B$1 + 12, FALSE)
)</f>
        <v>Печное топливо</v>
      </c>
      <c r="C11" s="396" t="str" cm="1">
        <f t="array" ref="C11">_xlfn.IFS(
Content_!$D$7=1, VLOOKUP(Energy!$A11, Translation!$A:$S, Energy!C$1, FALSE),
Content_!$D$7=2, VLOOKUP(Energy!$A11, Translation!$A:$S, Energy!C$1 + 6, FALSE),
   Content_!$D$7=3, VLOOKUP(Energy!$A11, Translation!$A:$S, Energy!C$1 + 12, FALSE)
)</f>
        <v>тыс. ГДж</v>
      </c>
      <c r="D11" s="632">
        <v>42205.89</v>
      </c>
      <c r="E11" s="632">
        <v>39699.53</v>
      </c>
      <c r="F11" s="632">
        <v>46372</v>
      </c>
      <c r="G11" s="633">
        <v>42379.56</v>
      </c>
    </row>
    <row r="12" spans="1:7" ht="15.5" x14ac:dyDescent="0.35">
      <c r="A12" s="355" t="s">
        <v>1587</v>
      </c>
      <c r="B12" s="635" t="str" cm="1">
        <f t="array" ref="B12">_xlfn.IFS(
Content_!$D$7=1, VLOOKUP(Energy!$A12, Translation!$A:$S, Energy!B$1, FALSE),
Content_!$D$7=2, VLOOKUP(Energy!$A12, Translation!$A:$S, Energy!B$1 + 6, FALSE),
   Content_!$D$7=3, VLOOKUP(Energy!$A12, Translation!$A:$S, Energy!B$1 + 12, FALSE)
)</f>
        <v>Нефть</v>
      </c>
      <c r="C12" s="396" t="str" cm="1">
        <f t="array" ref="C12">_xlfn.IFS(
Content_!$D$7=1, VLOOKUP(Energy!$A12, Translation!$A:$S, Energy!C$1, FALSE),
Content_!$D$7=2, VLOOKUP(Energy!$A12, Translation!$A:$S, Energy!C$1 + 6, FALSE),
   Content_!$D$7=3, VLOOKUP(Energy!$A12, Translation!$A:$S, Energy!C$1 + 12, FALSE)
)</f>
        <v>тыс. ГДж</v>
      </c>
      <c r="D12" s="632">
        <v>780.51</v>
      </c>
      <c r="E12" s="632">
        <v>651.9</v>
      </c>
      <c r="F12" s="632">
        <v>958</v>
      </c>
      <c r="G12" s="633">
        <v>1169.19</v>
      </c>
    </row>
    <row r="13" spans="1:7" ht="15.5" x14ac:dyDescent="0.35">
      <c r="A13" s="355" t="s">
        <v>1588</v>
      </c>
      <c r="B13" s="634" t="str" cm="1">
        <f t="array" ref="B13">_xlfn.IFS(
Content_!$D$7=1, VLOOKUP(Energy!$A13, Translation!$A:$S, Energy!B$1, FALSE),
Content_!$D$7=2, VLOOKUP(Energy!$A13, Translation!$A:$S, Energy!B$1 + 6, FALSE),
   Content_!$D$7=3, VLOOKUP(Energy!$A13, Translation!$A:$S, Energy!B$1 + 12, FALSE)
)</f>
        <v>Мазут</v>
      </c>
      <c r="C13" s="631" t="str" cm="1">
        <f t="array" ref="C13">_xlfn.IFS(
Content_!$D$7=1, VLOOKUP(Energy!$A13, Translation!$A:$S, Energy!C$1, FALSE),
Content_!$D$7=2, VLOOKUP(Energy!$A13, Translation!$A:$S, Energy!C$1 + 6, FALSE),
   Content_!$D$7=3, VLOOKUP(Energy!$A13, Translation!$A:$S, Energy!C$1 + 12, FALSE)
)</f>
        <v>тыс. ГДж</v>
      </c>
      <c r="D13" s="632">
        <v>6836.35</v>
      </c>
      <c r="E13" s="632">
        <v>5006.42</v>
      </c>
      <c r="F13" s="632">
        <v>2924.3</v>
      </c>
      <c r="G13" s="633">
        <v>3974.57</v>
      </c>
    </row>
    <row r="14" spans="1:7" ht="15.5" x14ac:dyDescent="0.35">
      <c r="A14" s="355" t="s">
        <v>1589</v>
      </c>
      <c r="B14" s="634" t="str" cm="1">
        <f t="array" ref="B14">_xlfn.IFS(
Content_!$D$7=1, VLOOKUP(Energy!$A14, Translation!$A:$S, Energy!B$1, FALSE),
Content_!$D$7=2, VLOOKUP(Energy!$A14, Translation!$A:$S, Energy!B$1 + 6, FALSE),
   Content_!$D$7=3, VLOOKUP(Energy!$A14, Translation!$A:$S, Energy!B$1 + 12, FALSE)
)</f>
        <v>Судовое топливо (мазут ИФО)</v>
      </c>
      <c r="C14" s="631" t="str" cm="1">
        <f t="array" ref="C14">_xlfn.IFS(
Content_!$D$7=1, VLOOKUP(Energy!$A14, Translation!$A:$S, Energy!C$1, FALSE),
Content_!$D$7=2, VLOOKUP(Energy!$A14, Translation!$A:$S, Energy!C$1 + 6, FALSE),
   Content_!$D$7=3, VLOOKUP(Energy!$A14, Translation!$A:$S, Energy!C$1 + 12, FALSE)
)</f>
        <v>тыс. ГДж</v>
      </c>
      <c r="D14" s="632">
        <v>53.93</v>
      </c>
      <c r="E14" s="632">
        <v>27.54</v>
      </c>
      <c r="F14" s="632">
        <v>1</v>
      </c>
      <c r="G14" s="633">
        <v>0</v>
      </c>
    </row>
    <row r="15" spans="1:7" ht="15.5" x14ac:dyDescent="0.35">
      <c r="A15" s="355" t="s">
        <v>1590</v>
      </c>
      <c r="B15" s="636" t="str" cm="1">
        <f t="array" ref="B15">_xlfn.IFS(
Content_!$D$7=1, VLOOKUP(Energy!$A15, Translation!$A:$S, Energy!B$1, FALSE),
Content_!$D$7=2, VLOOKUP(Energy!$A15, Translation!$A:$S, Energy!B$1 + 6, FALSE),
   Content_!$D$7=3, VLOOKUP(Energy!$A15, Translation!$A:$S, Energy!B$1 + 12, FALSE)
)</f>
        <v>Попутно-нефтяной газ</v>
      </c>
      <c r="C15" s="396" t="str" cm="1">
        <f t="array" ref="C15">_xlfn.IFS(
Content_!$D$7=1, VLOOKUP(Energy!$A15, Translation!$A:$S, Energy!C$1, FALSE),
Content_!$D$7=2, VLOOKUP(Energy!$A15, Translation!$A:$S, Energy!C$1 + 6, FALSE),
   Content_!$D$7=3, VLOOKUP(Energy!$A15, Translation!$A:$S, Energy!C$1 + 12, FALSE)
)</f>
        <v>тыс. ГДж</v>
      </c>
      <c r="D15" s="632">
        <v>13931.63</v>
      </c>
      <c r="E15" s="632">
        <v>14460.65</v>
      </c>
      <c r="F15" s="632">
        <v>15702</v>
      </c>
      <c r="G15" s="633">
        <v>12933.1</v>
      </c>
    </row>
    <row r="16" spans="1:7" ht="15.5" x14ac:dyDescent="0.35">
      <c r="A16" s="355" t="s">
        <v>1591</v>
      </c>
      <c r="B16" s="636" t="str" cm="1">
        <f t="array" ref="B16">_xlfn.IFS(
Content_!$D$7=1, VLOOKUP(Energy!$A16, Translation!$A:$S, Energy!B$1, FALSE),
Content_!$D$7=2, VLOOKUP(Energy!$A16, Translation!$A:$S, Energy!B$1 + 6, FALSE),
   Content_!$D$7=3, VLOOKUP(Energy!$A16, Translation!$A:$S, Energy!B$1 + 12, FALSE)
)</f>
        <v>Уголь каменный</v>
      </c>
      <c r="C16" s="396" t="str" cm="1">
        <f t="array" ref="C16">_xlfn.IFS(
Content_!$D$7=1, VLOOKUP(Energy!$A16, Translation!$A:$S, Energy!C$1, FALSE),
Content_!$D$7=2, VLOOKUP(Energy!$A16, Translation!$A:$S, Energy!C$1 + 6, FALSE),
   Content_!$D$7=3, VLOOKUP(Energy!$A16, Translation!$A:$S, Energy!C$1 + 12, FALSE)
)</f>
        <v>тыс. ГДж</v>
      </c>
      <c r="D16" s="632">
        <v>293556.12</v>
      </c>
      <c r="E16" s="632">
        <v>334709.99</v>
      </c>
      <c r="F16" s="632">
        <v>328632.89</v>
      </c>
      <c r="G16" s="633">
        <v>327120.68</v>
      </c>
    </row>
    <row r="17" spans="1:7" ht="15.5" x14ac:dyDescent="0.35">
      <c r="A17" s="355" t="s">
        <v>1592</v>
      </c>
      <c r="B17" s="636" t="str" cm="1">
        <f t="array" ref="B17">_xlfn.IFS(
Content_!$D$7=1, VLOOKUP(Energy!$A17, Translation!$A:$S, Energy!B$1, FALSE),
Content_!$D$7=2, VLOOKUP(Energy!$A17, Translation!$A:$S, Energy!B$1 + 6, FALSE),
   Content_!$D$7=3, VLOOKUP(Energy!$A17, Translation!$A:$S, Energy!B$1 + 12, FALSE)
)</f>
        <v xml:space="preserve">Газ, включая: </v>
      </c>
      <c r="C17" s="396" t="str" cm="1">
        <f t="array" ref="C17">_xlfn.IFS(
Content_!$D$7=1, VLOOKUP(Energy!$A17, Translation!$A:$S, Energy!C$1, FALSE),
Content_!$D$7=2, VLOOKUP(Energy!$A17, Translation!$A:$S, Energy!C$1 + 6, FALSE),
   Content_!$D$7=3, VLOOKUP(Energy!$A17, Translation!$A:$S, Energy!C$1 + 12, FALSE)
)</f>
        <v>тыс. ГДж</v>
      </c>
      <c r="D17" s="632">
        <v>114535.87</v>
      </c>
      <c r="E17" s="632">
        <v>145496.23000000001</v>
      </c>
      <c r="F17" s="632">
        <v>129662.37</v>
      </c>
      <c r="G17" s="633">
        <v>111345.60000000001</v>
      </c>
    </row>
    <row r="18" spans="1:7" ht="15.5" x14ac:dyDescent="0.35">
      <c r="A18" s="355" t="s">
        <v>1593</v>
      </c>
      <c r="B18" s="634" t="str" cm="1">
        <f t="array" ref="B18">_xlfn.IFS(
Content_!$D$7=1, VLOOKUP(Energy!$A18, Translation!$A:$S, Energy!B$1, FALSE),
Content_!$D$7=2, VLOOKUP(Energy!$A18, Translation!$A:$S, Energy!B$1 + 6, FALSE),
   Content_!$D$7=3, VLOOKUP(Energy!$A18, Translation!$A:$S, Energy!B$1 + 12, FALSE)
)</f>
        <v>Природный газ</v>
      </c>
      <c r="C18" s="631" t="str" cm="1">
        <f t="array" ref="C18">_xlfn.IFS(
Content_!$D$7=1, VLOOKUP(Energy!$A18, Translation!$A:$S, Energy!C$1, FALSE),
Content_!$D$7=2, VLOOKUP(Energy!$A18, Translation!$A:$S, Energy!C$1 + 6, FALSE),
   Content_!$D$7=3, VLOOKUP(Energy!$A18, Translation!$A:$S, Energy!C$1 + 12, FALSE)
)</f>
        <v>тыс. ГДж</v>
      </c>
      <c r="D18" s="632">
        <v>97069.34</v>
      </c>
      <c r="E18" s="632">
        <v>127248.48</v>
      </c>
      <c r="F18" s="632">
        <v>112458.09</v>
      </c>
      <c r="G18" s="633">
        <v>94788.79</v>
      </c>
    </row>
    <row r="19" spans="1:7" ht="15.5" x14ac:dyDescent="0.35">
      <c r="A19" s="355" t="s">
        <v>1594</v>
      </c>
      <c r="B19" s="635" t="str" cm="1">
        <f t="array" ref="B19">_xlfn.IFS(
Content_!$D$7=1, VLOOKUP(Energy!$A19, Translation!$A:$S, Energy!B$1, FALSE),
Content_!$D$7=2, VLOOKUP(Energy!$A19, Translation!$A:$S, Energy!B$1 + 6, FALSE),
   Content_!$D$7=3, VLOOKUP(Energy!$A19, Translation!$A:$S, Energy!B$1 + 12, FALSE)
)</f>
        <v>Газ отбензиненный</v>
      </c>
      <c r="C19" s="396" t="str" cm="1">
        <f t="array" ref="C19">_xlfn.IFS(
Content_!$D$7=1, VLOOKUP(Energy!$A19, Translation!$A:$S, Energy!C$1, FALSE),
Content_!$D$7=2, VLOOKUP(Energy!$A19, Translation!$A:$S, Energy!C$1 + 6, FALSE),
   Content_!$D$7=3, VLOOKUP(Energy!$A19, Translation!$A:$S, Energy!C$1 + 12, FALSE)
)</f>
        <v>тыс. ГДж</v>
      </c>
      <c r="D19" s="632">
        <v>17256.52</v>
      </c>
      <c r="E19" s="632">
        <v>18035.82</v>
      </c>
      <c r="F19" s="632">
        <v>17103.18</v>
      </c>
      <c r="G19" s="633">
        <v>16484.18</v>
      </c>
    </row>
    <row r="20" spans="1:7" ht="15.5" x14ac:dyDescent="0.35">
      <c r="A20" s="355" t="s">
        <v>1595</v>
      </c>
      <c r="B20" s="634" t="str" cm="1">
        <f t="array" ref="B20">_xlfn.IFS(
Content_!$D$7=1, VLOOKUP(Energy!$A20, Translation!$A:$S, Energy!B$1, FALSE),
Content_!$D$7=2, VLOOKUP(Energy!$A20, Translation!$A:$S, Energy!B$1 + 6, FALSE),
   Content_!$D$7=3, VLOOKUP(Energy!$A20, Translation!$A:$S, Energy!B$1 + 12, FALSE)
)</f>
        <v>СУГ</v>
      </c>
      <c r="C20" s="631" t="str" cm="1">
        <f t="array" ref="C20">_xlfn.IFS(
Content_!$D$7=1, VLOOKUP(Energy!$A20, Translation!$A:$S, Energy!C$1, FALSE),
Content_!$D$7=2, VLOOKUP(Energy!$A20, Translation!$A:$S, Energy!C$1 + 6, FALSE),
   Content_!$D$7=3, VLOOKUP(Energy!$A20, Translation!$A:$S, Energy!C$1 + 12, FALSE)
)</f>
        <v>тыс. ГДж</v>
      </c>
      <c r="D20" s="632">
        <v>214.05</v>
      </c>
      <c r="E20" s="632">
        <v>216.77</v>
      </c>
      <c r="F20" s="632">
        <v>101.78</v>
      </c>
      <c r="G20" s="633">
        <v>72.64</v>
      </c>
    </row>
    <row r="21" spans="1:7" ht="15.5" x14ac:dyDescent="0.35">
      <c r="A21" s="355" t="s">
        <v>1596</v>
      </c>
      <c r="B21" s="409" t="str" cm="1">
        <f t="array" ref="B21">_xlfn.IFS(
Content_!$D$7=1, VLOOKUP(Energy!$A21, Translation!$A:$S, Energy!B$1, FALSE),
Content_!$D$7=2, VLOOKUP(Energy!$A21, Translation!$A:$S, Energy!B$1 + 6, FALSE),
   Content_!$D$7=3, VLOOKUP(Energy!$A21, Translation!$A:$S, Energy!B$1 + 12, FALSE)
)</f>
        <v>Потребление топлива из возобновляемых источников</v>
      </c>
      <c r="C21" s="410" t="str" cm="1">
        <f t="array" ref="C21">_xlfn.IFS(
Content_!$D$7=1, VLOOKUP(Energy!$A21, Translation!$A:$S, Energy!C$1, FALSE),
Content_!$D$7=2, VLOOKUP(Energy!$A21, Translation!$A:$S, Energy!C$1 + 6, FALSE),
   Content_!$D$7=3, VLOOKUP(Energy!$A21, Translation!$A:$S, Energy!C$1 + 12, FALSE)
)</f>
        <v>тыс. ГДж</v>
      </c>
      <c r="D21" s="628">
        <v>0</v>
      </c>
      <c r="E21" s="628">
        <v>26</v>
      </c>
      <c r="F21" s="628">
        <v>46</v>
      </c>
      <c r="G21" s="629">
        <v>16.91</v>
      </c>
    </row>
    <row r="22" spans="1:7" ht="15.5" x14ac:dyDescent="0.35">
      <c r="A22" s="355" t="s">
        <v>1597</v>
      </c>
      <c r="B22" s="637" t="str" cm="1">
        <f t="array" ref="B22">_xlfn.IFS(
Content_!$D$7=1, VLOOKUP(Energy!$A22, Translation!$A:$S, Energy!B$1, FALSE),
Content_!$D$7=2, VLOOKUP(Energy!$A22, Translation!$A:$S, Energy!B$1 + 6, FALSE),
   Content_!$D$7=3, VLOOKUP(Energy!$A22, Translation!$A:$S, Energy!B$1 + 12, FALSE)
)</f>
        <v>Э/Э (за счет генерации от ВИЭ)</v>
      </c>
      <c r="C22" s="631" t="str" cm="1">
        <f t="array" ref="C22">_xlfn.IFS(
Content_!$D$7=1, VLOOKUP(Energy!$A22, Translation!$A:$S, Energy!C$1, FALSE),
Content_!$D$7=2, VLOOKUP(Energy!$A22, Translation!$A:$S, Energy!C$1 + 6, FALSE),
   Content_!$D$7=3, VLOOKUP(Energy!$A22, Translation!$A:$S, Energy!C$1 + 12, FALSE)
)</f>
        <v>тыс. ГДж</v>
      </c>
      <c r="D22" s="638">
        <v>0</v>
      </c>
      <c r="E22" s="638">
        <v>26</v>
      </c>
      <c r="F22" s="638">
        <v>46</v>
      </c>
      <c r="G22" s="639">
        <v>16.91</v>
      </c>
    </row>
    <row r="23" spans="1:7" ht="15.5" x14ac:dyDescent="0.35">
      <c r="A23" s="355" t="s">
        <v>1598</v>
      </c>
      <c r="B23" s="640" t="str" cm="1">
        <f t="array" ref="B23">_xlfn.IFS(
Content_!$D$7=1, VLOOKUP(Energy!$A23, Translation!$A:$S, Energy!B$1, FALSE),
Content_!$D$7=2, VLOOKUP(Energy!$A23, Translation!$A:$S, Energy!B$1 + 6, FALSE),
   Content_!$D$7=3, VLOOKUP(Energy!$A23, Translation!$A:$S, Energy!B$1 + 12, FALSE)
)</f>
        <v>Потребление по следующим показателям</v>
      </c>
      <c r="C23" s="641" t="str" cm="1">
        <f t="array" ref="C23">_xlfn.IFS(
Content_!$D$7=1, VLOOKUP(Energy!$A23, Translation!$A:$S, Energy!C$1, FALSE),
Content_!$D$7=2, VLOOKUP(Energy!$A23, Translation!$A:$S, Energy!C$1 + 6, FALSE),
   Content_!$D$7=3, VLOOKUP(Energy!$A23, Translation!$A:$S, Energy!C$1 + 12, FALSE)
)</f>
        <v>тыс. ГДж</v>
      </c>
      <c r="D23" s="628">
        <v>247439.29</v>
      </c>
      <c r="E23" s="628">
        <v>269337.06</v>
      </c>
      <c r="F23" s="628">
        <v>250808.16</v>
      </c>
      <c r="G23" s="629">
        <v>247797.58</v>
      </c>
    </row>
    <row r="24" spans="1:7" ht="15.5" x14ac:dyDescent="0.35">
      <c r="A24" s="355" t="s">
        <v>1599</v>
      </c>
      <c r="B24" s="630" t="str" cm="1">
        <f t="array" ref="B24">_xlfn.IFS(
Content_!$D$7=1, VLOOKUP(Energy!$A24, Translation!$A:$S, Energy!B$1, FALSE),
Content_!$D$7=2, VLOOKUP(Energy!$A24, Translation!$A:$S, Energy!B$1 + 6, FALSE),
   Content_!$D$7=3, VLOOKUP(Energy!$A24, Translation!$A:$S, Energy!B$1 + 12, FALSE)
)</f>
        <v>Электроэнергия, в том числе:</v>
      </c>
      <c r="C24" s="631" t="str" cm="1">
        <f t="array" ref="C24">_xlfn.IFS(
Content_!$D$7=1, VLOOKUP(Energy!$A24, Translation!$A:$S, Energy!C$1, FALSE),
Content_!$D$7=2, VLOOKUP(Energy!$A24, Translation!$A:$S, Energy!C$1 + 6, FALSE),
   Content_!$D$7=3, VLOOKUP(Energy!$A24, Translation!$A:$S, Energy!C$1 + 12, FALSE)
)</f>
        <v>тыс. ГДж</v>
      </c>
      <c r="D24" s="632">
        <v>177418</v>
      </c>
      <c r="E24" s="632">
        <v>199321</v>
      </c>
      <c r="F24" s="632">
        <v>201676</v>
      </c>
      <c r="G24" s="633">
        <v>198360</v>
      </c>
    </row>
    <row r="25" spans="1:7" ht="15.5" x14ac:dyDescent="0.35">
      <c r="A25" s="355" t="s">
        <v>1600</v>
      </c>
      <c r="B25" s="642" t="str" cm="1">
        <f t="array" ref="B25">_xlfn.IFS(
Content_!$D$7=1, VLOOKUP(Energy!$A25, Translation!$A:$S, Energy!B$1, FALSE),
Content_!$D$7=2, VLOOKUP(Energy!$A25, Translation!$A:$S, Energy!B$1 + 6, FALSE),
   Content_!$D$7=3, VLOOKUP(Energy!$A25, Translation!$A:$S, Energy!B$1 + 12, FALSE)
)</f>
        <v>Покупная</v>
      </c>
      <c r="C25" s="631" t="str" cm="1">
        <f t="array" ref="C25">_xlfn.IFS(
Content_!$D$7=1, VLOOKUP(Energy!$A25, Translation!$A:$S, Energy!C$1, FALSE),
Content_!$D$7=2, VLOOKUP(Energy!$A25, Translation!$A:$S, Energy!C$1 + 6, FALSE),
   Content_!$D$7=3, VLOOKUP(Energy!$A25, Translation!$A:$S, Energy!C$1 + 12, FALSE)
)</f>
        <v>тыс. ГДж</v>
      </c>
      <c r="D25" s="632">
        <v>59850</v>
      </c>
      <c r="E25" s="632">
        <v>62564</v>
      </c>
      <c r="F25" s="632">
        <v>61794</v>
      </c>
      <c r="G25" s="633">
        <v>60593</v>
      </c>
    </row>
    <row r="26" spans="1:7" ht="15.5" x14ac:dyDescent="0.35">
      <c r="A26" s="355" t="s">
        <v>1601</v>
      </c>
      <c r="B26" s="643" t="str" cm="1">
        <f t="array" ref="B26">_xlfn.IFS(
Content_!$D$7=1, VLOOKUP(Energy!$A26, Translation!$A:$S, Energy!B$1, FALSE),
Content_!$D$7=2, VLOOKUP(Energy!$A26, Translation!$A:$S, Energy!B$1 + 6, FALSE),
   Content_!$D$7=3, VLOOKUP(Energy!$A26, Translation!$A:$S, Energy!B$1 + 12, FALSE)
)</f>
        <v>Собственное производство по Компании</v>
      </c>
      <c r="C26" s="644" t="str" cm="1">
        <f t="array" ref="C26">_xlfn.IFS(
Content_!$D$7=1, VLOOKUP(Energy!$A26, Translation!$A:$S, Energy!C$1, FALSE),
Content_!$D$7=2, VLOOKUP(Energy!$A26, Translation!$A:$S, Energy!C$1 + 6, FALSE),
   Content_!$D$7=3, VLOOKUP(Energy!$A26, Translation!$A:$S, Energy!C$1 + 12, FALSE)
)</f>
        <v>тыс. ГДж</v>
      </c>
      <c r="D26" s="632">
        <v>117568</v>
      </c>
      <c r="E26" s="632">
        <v>136757</v>
      </c>
      <c r="F26" s="632">
        <v>139882</v>
      </c>
      <c r="G26" s="633">
        <v>137768</v>
      </c>
    </row>
    <row r="27" spans="1:7" ht="15.5" x14ac:dyDescent="0.35">
      <c r="A27" s="355" t="s">
        <v>1602</v>
      </c>
      <c r="B27" s="643" t="str" cm="1">
        <f t="array" ref="B27">_xlfn.IFS(
Content_!$D$7=1, VLOOKUP(Energy!$A27, Translation!$A:$S, Energy!B$1, FALSE),
Content_!$D$7=2, VLOOKUP(Energy!$A27, Translation!$A:$S, Energy!B$1 + 6, FALSE),
   Content_!$D$7=3, VLOOKUP(Energy!$A27, Translation!$A:$S, Energy!B$1 + 12, FALSE)
)</f>
        <v>Проданная Электроэнергия</v>
      </c>
      <c r="C27" s="644" t="str" cm="1">
        <f t="array" ref="C27">_xlfn.IFS(
Content_!$D$7=1, VLOOKUP(Energy!$A27, Translation!$A:$S, Energy!C$1, FALSE),
Content_!$D$7=2, VLOOKUP(Energy!$A27, Translation!$A:$S, Energy!C$1 + 6, FALSE),
   Content_!$D$7=3, VLOOKUP(Energy!$A27, Translation!$A:$S, Energy!C$1 + 12, FALSE)
)</f>
        <v>тыс. ГДж</v>
      </c>
      <c r="D27" s="632">
        <v>123653</v>
      </c>
      <c r="E27" s="632">
        <v>143342</v>
      </c>
      <c r="F27" s="632">
        <v>146371</v>
      </c>
      <c r="G27" s="633">
        <v>143057</v>
      </c>
    </row>
    <row r="28" spans="1:7" ht="15.5" x14ac:dyDescent="0.35">
      <c r="A28" s="355" t="s">
        <v>1603</v>
      </c>
      <c r="B28" s="630" t="str" cm="1">
        <f t="array" ref="B28">_xlfn.IFS(
Content_!$D$7=1, VLOOKUP(Energy!$A28, Translation!$A:$S, Energy!B$1, FALSE),
Content_!$D$7=2, VLOOKUP(Energy!$A28, Translation!$A:$S, Energy!B$1 + 6, FALSE),
   Content_!$D$7=3, VLOOKUP(Energy!$A28, Translation!$A:$S, Energy!B$1 + 12, FALSE)
)</f>
        <v>Тепловая энергия, в том числе:</v>
      </c>
      <c r="C28" s="631" t="str" cm="1">
        <f t="array" ref="C28">_xlfn.IFS(
Content_!$D$7=1, VLOOKUP(Energy!$A28, Translation!$A:$S, Energy!C$1, FALSE),
Content_!$D$7=2, VLOOKUP(Energy!$A28, Translation!$A:$S, Energy!C$1 + 6, FALSE),
   Content_!$D$7=3, VLOOKUP(Energy!$A28, Translation!$A:$S, Energy!C$1 + 12, FALSE)
)</f>
        <v>тыс. ГДж</v>
      </c>
      <c r="D28" s="632">
        <v>70022</v>
      </c>
      <c r="E28" s="632">
        <v>70016</v>
      </c>
      <c r="F28" s="632">
        <v>48924</v>
      </c>
      <c r="G28" s="633">
        <v>49359</v>
      </c>
    </row>
    <row r="29" spans="1:7" ht="15.5" x14ac:dyDescent="0.35">
      <c r="A29" s="355" t="s">
        <v>1604</v>
      </c>
      <c r="B29" s="642" t="str" cm="1">
        <f t="array" ref="B29">_xlfn.IFS(
Content_!$D$7=1, VLOOKUP(Energy!$A29, Translation!$A:$S, Energy!B$1, FALSE),
Content_!$D$7=2, VLOOKUP(Energy!$A29, Translation!$A:$S, Energy!B$1 + 6, FALSE),
   Content_!$D$7=3, VLOOKUP(Energy!$A29, Translation!$A:$S, Energy!B$1 + 12, FALSE)
)</f>
        <v>Покупная</v>
      </c>
      <c r="C29" s="631" t="str" cm="1">
        <f t="array" ref="C29">_xlfn.IFS(
Content_!$D$7=1, VLOOKUP(Energy!$A29, Translation!$A:$S, Energy!C$1, FALSE),
Content_!$D$7=2, VLOOKUP(Energy!$A29, Translation!$A:$S, Energy!C$1 + 6, FALSE),
   Content_!$D$7=3, VLOOKUP(Energy!$A29, Translation!$A:$S, Energy!C$1 + 12, FALSE)
)</f>
        <v>тыс. ГДж</v>
      </c>
      <c r="D29" s="632">
        <v>25653</v>
      </c>
      <c r="E29" s="632">
        <v>25828</v>
      </c>
      <c r="F29" s="632">
        <v>4912</v>
      </c>
      <c r="G29" s="633">
        <v>5249</v>
      </c>
    </row>
    <row r="30" spans="1:7" ht="15.5" x14ac:dyDescent="0.35">
      <c r="A30" s="355" t="s">
        <v>1605</v>
      </c>
      <c r="B30" s="643" t="str" cm="1">
        <f t="array" ref="B30">_xlfn.IFS(
Content_!$D$7=1, VLOOKUP(Energy!$A30, Translation!$A:$S, Energy!B$1, FALSE),
Content_!$D$7=2, VLOOKUP(Energy!$A30, Translation!$A:$S, Energy!B$1 + 6, FALSE),
   Content_!$D$7=3, VLOOKUP(Energy!$A30, Translation!$A:$S, Energy!B$1 + 12, FALSE)
)</f>
        <v>Собственное производство по Компании</v>
      </c>
      <c r="C30" s="644" t="str" cm="1">
        <f t="array" ref="C30">_xlfn.IFS(
Content_!$D$7=1, VLOOKUP(Energy!$A30, Translation!$A:$S, Energy!C$1, FALSE),
Content_!$D$7=2, VLOOKUP(Energy!$A30, Translation!$A:$S, Energy!C$1 + 6, FALSE),
   Content_!$D$7=3, VLOOKUP(Energy!$A30, Translation!$A:$S, Energy!C$1 + 12, FALSE)
)</f>
        <v>тыс. ГДж</v>
      </c>
      <c r="D30" s="632">
        <v>44368</v>
      </c>
      <c r="E30" s="632">
        <v>44188</v>
      </c>
      <c r="F30" s="632">
        <v>44011</v>
      </c>
      <c r="G30" s="633">
        <v>44110</v>
      </c>
    </row>
    <row r="31" spans="1:7" ht="15.5" x14ac:dyDescent="0.35">
      <c r="A31" s="355" t="s">
        <v>1606</v>
      </c>
      <c r="B31" s="643" t="str" cm="1">
        <f t="array" ref="B31">_xlfn.IFS(
Content_!$D$7=1, VLOOKUP(Energy!$A31, Translation!$A:$S, Energy!B$1, FALSE),
Content_!$D$7=2, VLOOKUP(Energy!$A31, Translation!$A:$S, Energy!B$1 + 6, FALSE),
   Content_!$D$7=3, VLOOKUP(Energy!$A31, Translation!$A:$S, Energy!B$1 + 12, FALSE)
)</f>
        <v>Проданная Электроэнергия</v>
      </c>
      <c r="C31" s="644" t="str" cm="1">
        <f t="array" ref="C31">_xlfn.IFS(
Content_!$D$7=1, VLOOKUP(Energy!$A31, Translation!$A:$S, Energy!C$1, FALSE),
Content_!$D$7=2, VLOOKUP(Energy!$A31, Translation!$A:$S, Energy!C$1 + 6, FALSE),
   Content_!$D$7=3, VLOOKUP(Energy!$A31, Translation!$A:$S, Energy!C$1 + 12, FALSE)
)</f>
        <v>тыс. ГДж</v>
      </c>
      <c r="D31" s="632">
        <v>0</v>
      </c>
      <c r="E31" s="632">
        <v>23805</v>
      </c>
      <c r="F31" s="632">
        <v>22632</v>
      </c>
      <c r="G31" s="633">
        <v>23798</v>
      </c>
    </row>
    <row r="32" spans="1:7" ht="15.5" x14ac:dyDescent="0.35">
      <c r="A32" s="355" t="s">
        <v>1607</v>
      </c>
      <c r="B32" s="645" t="str" cm="1">
        <f t="array" ref="B32">_xlfn.IFS(
Content_!$D$7=1, VLOOKUP(Energy!$A32, Translation!$A:$S, Energy!B$1, FALSE),
Content_!$D$7=2, VLOOKUP(Energy!$A32, Translation!$A:$S, Energy!B$1 + 6, FALSE),
   Content_!$D$7=3, VLOOKUP(Energy!$A32, Translation!$A:$S, Energy!B$1 + 12, FALSE)
)</f>
        <v>Пар</v>
      </c>
      <c r="C32" s="644" t="str" cm="1">
        <f t="array" ref="C32">_xlfn.IFS(
Content_!$D$7=1, VLOOKUP(Energy!$A32, Translation!$A:$S, Energy!C$1, FALSE),
Content_!$D$7=2, VLOOKUP(Energy!$A32, Translation!$A:$S, Energy!C$1 + 6, FALSE),
   Content_!$D$7=3, VLOOKUP(Energy!$A32, Translation!$A:$S, Energy!C$1 + 12, FALSE)
)</f>
        <v>тыс. ГДж</v>
      </c>
      <c r="D32" s="632">
        <v>0</v>
      </c>
      <c r="E32" s="632">
        <v>0</v>
      </c>
      <c r="F32" s="632">
        <v>208</v>
      </c>
      <c r="G32" s="633">
        <v>79</v>
      </c>
    </row>
    <row r="33" spans="1:7" ht="15.5" x14ac:dyDescent="0.35">
      <c r="A33" s="355" t="s">
        <v>1608</v>
      </c>
      <c r="B33" s="645" t="str" cm="1">
        <f t="array" ref="B33">_xlfn.IFS(
Content_!$D$7=1, VLOOKUP(Energy!$A33, Translation!$A:$S, Energy!B$1, FALSE),
Content_!$D$7=2, VLOOKUP(Energy!$A33, Translation!$A:$S, Energy!B$1 + 6, FALSE),
   Content_!$D$7=3, VLOOKUP(Energy!$A33, Translation!$A:$S, Energy!B$1 + 12, FALSE)
)</f>
        <v>Охлаждение</v>
      </c>
      <c r="C33" s="644" t="str" cm="1">
        <f t="array" ref="C33">_xlfn.IFS(
Content_!$D$7=1, VLOOKUP(Energy!$A33, Translation!$A:$S, Energy!C$1, FALSE),
Content_!$D$7=2, VLOOKUP(Energy!$A33, Translation!$A:$S, Energy!C$1 + 6, FALSE),
   Content_!$D$7=3, VLOOKUP(Energy!$A33, Translation!$A:$S, Energy!C$1 + 12, FALSE)
)</f>
        <v>тыс. ГДж</v>
      </c>
      <c r="D33" s="632">
        <v>0</v>
      </c>
      <c r="E33" s="632">
        <v>0</v>
      </c>
      <c r="F33" s="632">
        <v>0</v>
      </c>
      <c r="G33" s="633">
        <v>0</v>
      </c>
    </row>
    <row r="34" spans="1:7" ht="15.5" x14ac:dyDescent="0.35">
      <c r="A34" s="355" t="s">
        <v>1609</v>
      </c>
      <c r="B34" s="409" t="str" cm="1">
        <f t="array" ref="B34">_xlfn.IFS(
Content_!$D$7=1, VLOOKUP(Energy!$A34, Translation!$A:$S, Energy!B$1, FALSE),
Content_!$D$7=2, VLOOKUP(Energy!$A34, Translation!$A:$S, Energy!B$1 + 6, FALSE),
   Content_!$D$7=3, VLOOKUP(Energy!$A34, Translation!$A:$S, Energy!B$1 + 12, FALSE)
)</f>
        <v>Общее потребление* энергии</v>
      </c>
      <c r="C34" s="410" t="str" cm="1">
        <f t="array" ref="C34">_xlfn.IFS(
Content_!$D$7=1, VLOOKUP(Energy!$A34, Translation!$A:$S, Energy!C$1, FALSE),
Content_!$D$7=2, VLOOKUP(Energy!$A34, Translation!$A:$S, Energy!C$1 + 6, FALSE),
   Content_!$D$7=3, VLOOKUP(Energy!$A34, Translation!$A:$S, Energy!C$1 + 12, FALSE)
)</f>
        <v>тыс. ГДж</v>
      </c>
      <c r="D34" s="628">
        <v>462719.93999999994</v>
      </c>
      <c r="E34" s="628">
        <v>491957.32999999996</v>
      </c>
      <c r="F34" s="628">
        <v>453894.89</v>
      </c>
      <c r="G34" s="629">
        <v>430978.19000000006</v>
      </c>
    </row>
    <row r="35" spans="1:7" ht="15.5" x14ac:dyDescent="0.35">
      <c r="A35" s="355" t="s">
        <v>1610</v>
      </c>
      <c r="B35" s="646" t="str" cm="1">
        <f t="array" ref="B35">_xlfn.IFS(
Content_!$D$7=1, VLOOKUP(Energy!$A35, Translation!$A:$S, Energy!B$1, FALSE),
Content_!$D$7=2, VLOOKUP(Energy!$A35, Translation!$A:$S, Energy!B$1 + 6, FALSE),
   Content_!$D$7=3, VLOOKUP(Energy!$A35, Translation!$A:$S, Energy!B$1 + 12, FALSE)
)</f>
        <v>Потребление энергии по сегментам</v>
      </c>
      <c r="C35" s="641"/>
      <c r="D35" s="647"/>
      <c r="E35" s="647"/>
      <c r="F35" s="647"/>
      <c r="G35" s="648"/>
    </row>
    <row r="36" spans="1:7" ht="15.5" x14ac:dyDescent="0.35">
      <c r="A36" s="355" t="s">
        <v>1611</v>
      </c>
      <c r="B36" s="649" t="str" cm="1">
        <f t="array" ref="B36">_xlfn.IFS(
Content_!$D$7=1, VLOOKUP(Energy!$A36, Translation!$A:$S, Energy!B$1, FALSE),
Content_!$D$7=2, VLOOKUP(Energy!$A36, Translation!$A:$S, Energy!B$1 + 6, FALSE),
   Content_!$D$7=3, VLOOKUP(Energy!$A36, Translation!$A:$S, Energy!B$1 + 12, FALSE)
)</f>
        <v>Разведка и добыча нефти и газа</v>
      </c>
      <c r="C36" s="650" t="str" cm="1">
        <f t="array" ref="C36">_xlfn.IFS(
Content_!$D$7=1, VLOOKUP(Energy!$A36, Translation!$A:$S, Energy!C$1, FALSE),
Content_!$D$7=2, VLOOKUP(Energy!$A36, Translation!$A:$S, Energy!C$1 + 6, FALSE),
   Content_!$D$7=3, VLOOKUP(Energy!$A36, Translation!$A:$S, Energy!C$1 + 12, FALSE)
)</f>
        <v>тыс. ГДж</v>
      </c>
      <c r="D36" s="651">
        <v>50937</v>
      </c>
      <c r="E36" s="651">
        <v>53853</v>
      </c>
      <c r="F36" s="651">
        <v>58200</v>
      </c>
      <c r="G36" s="652">
        <v>55083</v>
      </c>
    </row>
    <row r="37" spans="1:7" ht="15.5" x14ac:dyDescent="0.35">
      <c r="A37" s="355" t="s">
        <v>1612</v>
      </c>
      <c r="B37" s="634" t="str" cm="1">
        <f t="array" ref="B37">_xlfn.IFS(
Content_!$D$7=1, VLOOKUP(Energy!$A37, Translation!$A:$S, Energy!B$1, FALSE),
Content_!$D$7=2, VLOOKUP(Energy!$A37, Translation!$A:$S, Energy!B$1 + 6, FALSE),
   Content_!$D$7=3, VLOOKUP(Energy!$A37, Translation!$A:$S, Energy!B$1 + 12, FALSE)
)</f>
        <v>Переработка нефти и газа</v>
      </c>
      <c r="C37" s="631" t="str" cm="1">
        <f t="array" ref="C37">_xlfn.IFS(
Content_!$D$7=1, VLOOKUP(Energy!$A37, Translation!$A:$S, Energy!C$1, FALSE),
Content_!$D$7=2, VLOOKUP(Energy!$A37, Translation!$A:$S, Energy!C$1 + 6, FALSE),
   Content_!$D$7=3, VLOOKUP(Energy!$A37, Translation!$A:$S, Energy!C$1 + 12, FALSE)
)</f>
        <v>тыс. ГДж</v>
      </c>
      <c r="D37" s="614">
        <v>71294</v>
      </c>
      <c r="E37" s="614">
        <v>67323</v>
      </c>
      <c r="F37" s="614">
        <v>68654</v>
      </c>
      <c r="G37" s="615">
        <v>64423</v>
      </c>
    </row>
    <row r="38" spans="1:7" ht="15.5" x14ac:dyDescent="0.35">
      <c r="A38" s="355" t="s">
        <v>1613</v>
      </c>
      <c r="B38" s="634" t="str" cm="1">
        <f t="array" ref="B38">_xlfn.IFS(
Content_!$D$7=1, VLOOKUP(Energy!$A38, Translation!$A:$S, Energy!B$1, FALSE),
Content_!$D$7=2, VLOOKUP(Energy!$A38, Translation!$A:$S, Energy!B$1 + 6, FALSE),
   Content_!$D$7=3, VLOOKUP(Energy!$A38, Translation!$A:$S, Energy!B$1 + 12, FALSE)
)</f>
        <v>Транспортировка нефти</v>
      </c>
      <c r="C38" s="631" t="str" cm="1">
        <f t="array" ref="C38">_xlfn.IFS(
Content_!$D$7=1, VLOOKUP(Energy!$A38, Translation!$A:$S, Energy!C$1, FALSE),
Content_!$D$7=2, VLOOKUP(Energy!$A38, Translation!$A:$S, Energy!C$1 + 6, FALSE),
   Content_!$D$7=3, VLOOKUP(Energy!$A38, Translation!$A:$S, Energy!C$1 + 12, FALSE)
)</f>
        <v>тыс. ГДж</v>
      </c>
      <c r="D38" s="614">
        <v>5344</v>
      </c>
      <c r="E38" s="614">
        <v>5423</v>
      </c>
      <c r="F38" s="614">
        <v>5298</v>
      </c>
      <c r="G38" s="615">
        <v>4619</v>
      </c>
    </row>
    <row r="39" spans="1:7" ht="15.5" x14ac:dyDescent="0.35">
      <c r="A39" s="355" t="s">
        <v>1614</v>
      </c>
      <c r="B39" s="634" t="str" cm="1">
        <f t="array" ref="B39">_xlfn.IFS(
Content_!$D$7=1, VLOOKUP(Energy!$A39, Translation!$A:$S, Energy!B$1, FALSE),
Content_!$D$7=2, VLOOKUP(Energy!$A39, Translation!$A:$S, Energy!B$1 + 6, FALSE),
   Content_!$D$7=3, VLOOKUP(Energy!$A39, Translation!$A:$S, Energy!B$1 + 12, FALSE)
)</f>
        <v>Транспортировка газа</v>
      </c>
      <c r="C39" s="631" t="str" cm="1">
        <f t="array" ref="C39">_xlfn.IFS(
Content_!$D$7=1, VLOOKUP(Energy!$A39, Translation!$A:$S, Energy!C$1, FALSE),
Content_!$D$7=2, VLOOKUP(Energy!$A39, Translation!$A:$S, Energy!C$1 + 6, FALSE),
   Content_!$D$7=3, VLOOKUP(Energy!$A39, Translation!$A:$S, Energy!C$1 + 12, FALSE)
)</f>
        <v>тыс. ГДж</v>
      </c>
      <c r="D39" s="614">
        <v>69586</v>
      </c>
      <c r="E39" s="614">
        <v>92220</v>
      </c>
      <c r="F39" s="614">
        <v>54170</v>
      </c>
      <c r="G39" s="615">
        <v>40212</v>
      </c>
    </row>
    <row r="40" spans="1:7" ht="15.5" x14ac:dyDescent="0.35">
      <c r="A40" s="355" t="s">
        <v>1615</v>
      </c>
      <c r="B40" s="634" t="str" cm="1">
        <f t="array" ref="B40">_xlfn.IFS(
Content_!$D$7=1, VLOOKUP(Energy!$A40, Translation!$A:$S, Energy!B$1, FALSE),
Content_!$D$7=2, VLOOKUP(Energy!$A40, Translation!$A:$S, Energy!B$1 + 6, FALSE),
   Content_!$D$7=3, VLOOKUP(Energy!$A40, Translation!$A:$S, Energy!B$1 + 12, FALSE)
)</f>
        <v>Разведка и добыча урана</v>
      </c>
      <c r="C40" s="631" t="str" cm="1">
        <f t="array" ref="C40">_xlfn.IFS(
Content_!$D$7=1, VLOOKUP(Energy!$A40, Translation!$A:$S, Energy!C$1, FALSE),
Content_!$D$7=2, VLOOKUP(Energy!$A40, Translation!$A:$S, Energy!C$1 + 6, FALSE),
   Content_!$D$7=3, VLOOKUP(Energy!$A40, Translation!$A:$S, Energy!C$1 + 12, FALSE)
)</f>
        <v>тыс. ГДж</v>
      </c>
      <c r="D40" s="614">
        <v>5071</v>
      </c>
      <c r="E40" s="614">
        <v>5469</v>
      </c>
      <c r="F40" s="614">
        <v>5388</v>
      </c>
      <c r="G40" s="615">
        <v>5514</v>
      </c>
    </row>
    <row r="41" spans="1:7" ht="15.5" x14ac:dyDescent="0.35">
      <c r="A41" s="355" t="s">
        <v>1616</v>
      </c>
      <c r="B41" s="634" t="str" cm="1">
        <f t="array" ref="B41">_xlfn.IFS(
Content_!$D$7=1, VLOOKUP(Energy!$A41, Translation!$A:$S, Energy!B$1, FALSE),
Content_!$D$7=2, VLOOKUP(Energy!$A41, Translation!$A:$S, Energy!B$1 + 6, FALSE),
   Content_!$D$7=3, VLOOKUP(Energy!$A41, Translation!$A:$S, Energy!B$1 + 12, FALSE)
)</f>
        <v xml:space="preserve">Производство электроэнергии </v>
      </c>
      <c r="C41" s="631" t="str" cm="1">
        <f t="array" ref="C41">_xlfn.IFS(
Content_!$D$7=1, VLOOKUP(Energy!$A41, Translation!$A:$S, Energy!C$1, FALSE),
Content_!$D$7=2, VLOOKUP(Energy!$A41, Translation!$A:$S, Energy!C$1 + 6, FALSE),
   Content_!$D$7=3, VLOOKUP(Energy!$A41, Translation!$A:$S, Energy!C$1 + 12, FALSE)
)</f>
        <v>тыс. ГДж</v>
      </c>
      <c r="D41" s="614">
        <v>173540</v>
      </c>
      <c r="E41" s="614">
        <v>182187</v>
      </c>
      <c r="F41" s="614">
        <v>178718</v>
      </c>
      <c r="G41" s="615">
        <v>172254</v>
      </c>
    </row>
    <row r="42" spans="1:7" ht="15.5" x14ac:dyDescent="0.35">
      <c r="A42" s="355" t="s">
        <v>1617</v>
      </c>
      <c r="B42" s="634" t="str" cm="1">
        <f t="array" ref="B42">_xlfn.IFS(
Content_!$D$7=1, VLOOKUP(Energy!$A42, Translation!$A:$S, Energy!B$1, FALSE),
Content_!$D$7=2, VLOOKUP(Energy!$A42, Translation!$A:$S, Energy!B$1 + 6, FALSE),
   Content_!$D$7=3, VLOOKUP(Energy!$A42, Translation!$A:$S, Energy!B$1 + 12, FALSE)
)</f>
        <v>Производство теплоэнергии</v>
      </c>
      <c r="C42" s="631" t="str" cm="1">
        <f t="array" ref="C42">_xlfn.IFS(
Content_!$D$7=1, VLOOKUP(Energy!$A42, Translation!$A:$S, Energy!C$1, FALSE),
Content_!$D$7=2, VLOOKUP(Energy!$A42, Translation!$A:$S, Energy!C$1 + 6, FALSE),
   Content_!$D$7=3, VLOOKUP(Energy!$A42, Translation!$A:$S, Energy!C$1 + 12, FALSE)
)</f>
        <v>тыс. ГДж</v>
      </c>
      <c r="D42" s="614">
        <v>36408</v>
      </c>
      <c r="E42" s="614">
        <v>32865</v>
      </c>
      <c r="F42" s="614">
        <v>30393</v>
      </c>
      <c r="G42" s="615">
        <v>34848</v>
      </c>
    </row>
    <row r="43" spans="1:7" ht="15.5" x14ac:dyDescent="0.35">
      <c r="A43" s="355" t="s">
        <v>1618</v>
      </c>
      <c r="B43" s="634" t="str" cm="1">
        <f t="array" ref="B43">_xlfn.IFS(
Content_!$D$7=1, VLOOKUP(Energy!$A43, Translation!$A:$S, Energy!B$1, FALSE),
Content_!$D$7=2, VLOOKUP(Energy!$A43, Translation!$A:$S, Energy!B$1 + 6, FALSE),
   Content_!$D$7=3, VLOOKUP(Energy!$A43, Translation!$A:$S, Energy!B$1 + 12, FALSE)
)</f>
        <v>Железнодорожные перевозки</v>
      </c>
      <c r="C43" s="631" t="str" cm="1">
        <f t="array" ref="C43">_xlfn.IFS(
Content_!$D$7=1, VLOOKUP(Energy!$A43, Translation!$A:$S, Energy!C$1, FALSE),
Content_!$D$7=2, VLOOKUP(Energy!$A43, Translation!$A:$S, Energy!C$1 + 6, FALSE),
   Content_!$D$7=3, VLOOKUP(Energy!$A43, Translation!$A:$S, Energy!C$1 + 12, FALSE)
)</f>
        <v>тыс. ГДж</v>
      </c>
      <c r="D43" s="614">
        <v>38659</v>
      </c>
      <c r="E43" s="614">
        <v>39760</v>
      </c>
      <c r="F43" s="614">
        <v>41186</v>
      </c>
      <c r="G43" s="615">
        <v>41599</v>
      </c>
    </row>
    <row r="44" spans="1:7" ht="15.5" x14ac:dyDescent="0.35">
      <c r="A44" s="355" t="s">
        <v>1619</v>
      </c>
      <c r="B44" s="634" t="str" cm="1">
        <f t="array" ref="B44">_xlfn.IFS(
Content_!$D$7=1, VLOOKUP(Energy!$A44, Translation!$A:$S, Energy!B$1, FALSE),
Content_!$D$7=2, VLOOKUP(Energy!$A44, Translation!$A:$S, Energy!B$1 + 6, FALSE),
   Content_!$D$7=3, VLOOKUP(Energy!$A44, Translation!$A:$S, Energy!B$1 + 12, FALSE)
)</f>
        <v>Производство химической продукции</v>
      </c>
      <c r="C44" s="631" t="str" cm="1">
        <f t="array" ref="C44">_xlfn.IFS(
Content_!$D$7=1, VLOOKUP(Energy!$A44, Translation!$A:$S, Energy!C$1, FALSE),
Content_!$D$7=2, VLOOKUP(Energy!$A44, Translation!$A:$S, Energy!C$1 + 6, FALSE),
   Content_!$D$7=3, VLOOKUP(Energy!$A44, Translation!$A:$S, Energy!C$1 + 12, FALSE)
)</f>
        <v>тыс. ГДж</v>
      </c>
      <c r="D44" s="614">
        <v>89</v>
      </c>
      <c r="E44" s="614">
        <v>89</v>
      </c>
      <c r="F44" s="614">
        <v>70</v>
      </c>
      <c r="G44" s="615">
        <v>32</v>
      </c>
    </row>
    <row r="45" spans="1:7" ht="15.5" x14ac:dyDescent="0.35">
      <c r="A45" s="355" t="s">
        <v>1620</v>
      </c>
      <c r="B45" s="634" t="str" cm="1">
        <f t="array" ref="B45">_xlfn.IFS(
Content_!$D$7=1, VLOOKUP(Energy!$A45, Translation!$A:$S, Energy!B$1, FALSE),
Content_!$D$7=2, VLOOKUP(Energy!$A45, Translation!$A:$S, Energy!B$1 + 6, FALSE),
   Content_!$D$7=3, VLOOKUP(Energy!$A45, Translation!$A:$S, Energy!B$1 + 12, FALSE)
)</f>
        <v>Метталургические проекты</v>
      </c>
      <c r="C45" s="631" t="str" cm="1">
        <f t="array" ref="C45">_xlfn.IFS(
Content_!$D$7=1, VLOOKUP(Energy!$A45, Translation!$A:$S, Energy!C$1, FALSE),
Content_!$D$7=2, VLOOKUP(Energy!$A45, Translation!$A:$S, Energy!C$1 + 6, FALSE),
   Content_!$D$7=3, VLOOKUP(Energy!$A45, Translation!$A:$S, Energy!C$1 + 12, FALSE)
)</f>
        <v>тыс. ГДж</v>
      </c>
      <c r="D45" s="614">
        <v>88</v>
      </c>
      <c r="E45" s="614">
        <v>94</v>
      </c>
      <c r="F45" s="614">
        <v>90</v>
      </c>
      <c r="G45" s="615">
        <v>104</v>
      </c>
    </row>
    <row r="46" spans="1:7" ht="15.5" x14ac:dyDescent="0.35">
      <c r="A46" s="355" t="s">
        <v>1621</v>
      </c>
      <c r="B46" s="634" t="str" cm="1">
        <f t="array" ref="B46">_xlfn.IFS(
Content_!$D$7=1, VLOOKUP(Energy!$A46, Translation!$A:$S, Energy!B$1, FALSE),
Content_!$D$7=2, VLOOKUP(Energy!$A46, Translation!$A:$S, Energy!B$1 + 6, FALSE),
   Content_!$D$7=3, VLOOKUP(Energy!$A46, Translation!$A:$S, Energy!B$1 + 12, FALSE)
)</f>
        <v>Сектор передачи электрической энергии</v>
      </c>
      <c r="C46" s="631" t="str" cm="1">
        <f t="array" ref="C46">_xlfn.IFS(
Content_!$D$7=1, VLOOKUP(Energy!$A46, Translation!$A:$S, Energy!C$1, FALSE),
Content_!$D$7=2, VLOOKUP(Energy!$A46, Translation!$A:$S, Energy!C$1 + 6, FALSE),
   Content_!$D$7=3, VLOOKUP(Energy!$A46, Translation!$A:$S, Energy!C$1 + 12, FALSE)
)</f>
        <v>тыс. ГДж</v>
      </c>
      <c r="D46" s="614">
        <v>10150</v>
      </c>
      <c r="E46" s="614">
        <v>11039</v>
      </c>
      <c r="F46" s="614">
        <v>10375</v>
      </c>
      <c r="G46" s="615">
        <v>10770</v>
      </c>
    </row>
    <row r="47" spans="1:7" ht="15.5" x14ac:dyDescent="0.35">
      <c r="A47" s="355" t="s">
        <v>1622</v>
      </c>
      <c r="B47" s="634" t="str" cm="1">
        <f t="array" ref="B47">_xlfn.IFS(
Content_!$D$7=1, VLOOKUP(Energy!$A47, Translation!$A:$S, Energy!B$1, FALSE),
Content_!$D$7=2, VLOOKUP(Energy!$A47, Translation!$A:$S, Energy!B$1 + 6, FALSE),
   Content_!$D$7=3, VLOOKUP(Energy!$A47, Translation!$A:$S, Energy!B$1 + 12, FALSE)
)</f>
        <v>Телекоммуникационные услуги</v>
      </c>
      <c r="C47" s="631" t="str" cm="1">
        <f t="array" ref="C47">_xlfn.IFS(
Content_!$D$7=1, VLOOKUP(Energy!$A47, Translation!$A:$S, Energy!C$1, FALSE),
Content_!$D$7=2, VLOOKUP(Energy!$A47, Translation!$A:$S, Energy!C$1 + 6, FALSE),
   Content_!$D$7=3, VLOOKUP(Energy!$A47, Translation!$A:$S, Energy!C$1 + 12, FALSE)
)</f>
        <v>тыс. ГДж</v>
      </c>
      <c r="D47" s="614">
        <v>1434</v>
      </c>
      <c r="E47" s="614">
        <v>1494</v>
      </c>
      <c r="F47" s="614">
        <v>1335.52</v>
      </c>
      <c r="G47" s="615">
        <v>1491</v>
      </c>
    </row>
    <row r="48" spans="1:7" ht="15.5" x14ac:dyDescent="0.35">
      <c r="A48" s="355" t="s">
        <v>1623</v>
      </c>
      <c r="B48" s="653" t="str" cm="1">
        <f t="array" ref="B48">_xlfn.IFS(
Content_!$D$7=1, VLOOKUP(Energy!$A48, Translation!$A:$S, Energy!B$1, FALSE),
Content_!$D$7=2, VLOOKUP(Energy!$A48, Translation!$A:$S, Energy!B$1 + 6, FALSE),
   Content_!$D$7=3, VLOOKUP(Energy!$A48, Translation!$A:$S, Energy!B$1 + 12, FALSE)
)</f>
        <v>Пассажирские авиаперевозки</v>
      </c>
      <c r="C48" s="654" t="str" cm="1">
        <f t="array" ref="C48">_xlfn.IFS(
Content_!$D$7=1, VLOOKUP(Energy!$A48, Translation!$A:$S, Energy!C$1, FALSE),
Content_!$D$7=2, VLOOKUP(Energy!$A48, Translation!$A:$S, Energy!C$1 + 6, FALSE),
   Content_!$D$7=3, VLOOKUP(Energy!$A48, Translation!$A:$S, Energy!C$1 + 12, FALSE)
)</f>
        <v>тыс. ГДж</v>
      </c>
      <c r="D48" s="655">
        <v>8</v>
      </c>
      <c r="E48" s="655">
        <v>21</v>
      </c>
      <c r="F48" s="655">
        <v>18</v>
      </c>
      <c r="G48" s="656">
        <v>29</v>
      </c>
    </row>
    <row r="49" spans="1:7" x14ac:dyDescent="0.35">
      <c r="A49" s="355" t="s">
        <v>1624</v>
      </c>
      <c r="B49" s="856" t="str" cm="1">
        <f t="array" ref="B49">_xlfn.IFS(
Content_!$D$7=1, VLOOKUP(Energy!$A49, Translation!$A:$S, Energy!B$1, FALSE),
Content_!$D$7=2, VLOOKUP(Energy!$A49, Translation!$A:$S, Energy!B$1 + 6, FALSE),
   Content_!$D$7=3, VLOOKUP(Energy!$A49, Translation!$A:$S, Energy!B$1 + 12, FALSE)
)</f>
        <v>*Общее потребление энергии=потребление ТЭР + потребление энергии из ВИЭ + покупная электроэнергия и тепло - проданная электроэнергия и тепло + охлаждение + пар.</v>
      </c>
      <c r="C49" s="856" cm="1">
        <f t="array" ref="C49">_xlfn.IFS(
Content_!$D$7=1, VLOOKUP(Energy!$A49, Translation!$A:$S, Energy!C$1, FALSE),
Content_!$D$7=2, VLOOKUP(Energy!$A49, Translation!$A:$S, Energy!C$1 + 6, FALSE),
   Content_!$D$7=3, VLOOKUP(Energy!$A49, Translation!$A:$S, Energy!C$1 + 12, FALSE)
)</f>
        <v>0</v>
      </c>
      <c r="D49" s="856" cm="1">
        <f t="array" ref="D49">_xlfn.IFS(
Content_!$D$7=1, VLOOKUP(Energy!$A49, Translation!$A:$S, Energy!D$1, FALSE),
Content_!$D$7=2, VLOOKUP(Energy!$A49, Translation!$A:$S, Energy!D$1 + 6, FALSE),
   Content_!$D$7=3, VLOOKUP(Energy!$A49, Translation!$A:$S, Energy!D$1 + 12, FALSE)
)</f>
        <v>0</v>
      </c>
      <c r="E49" s="856" cm="1">
        <f t="array" ref="E49">_xlfn.IFS(
Content_!$D$7=1, VLOOKUP(Energy!$A49, Translation!$A:$S, Energy!E$1, FALSE),
Content_!$D$7=2, VLOOKUP(Energy!$A49, Translation!$A:$S, Energy!E$1 + 6, FALSE),
   Content_!$D$7=3, VLOOKUP(Energy!$A49, Translation!$A:$S, Energy!E$1 + 12, FALSE)
)</f>
        <v>0</v>
      </c>
      <c r="F49" s="856" cm="1">
        <f t="array" ref="F49">_xlfn.IFS(
Content_!$D$7=1, VLOOKUP(Energy!$A49, Translation!$A:$S, Energy!F$1, FALSE),
Content_!$D$7=2, VLOOKUP(Energy!$A49, Translation!$A:$S, Energy!F$1 + 6, FALSE),
   Content_!$D$7=3, VLOOKUP(Energy!$A49, Translation!$A:$S, Energy!F$1 + 12, FALSE)
)</f>
        <v>0</v>
      </c>
      <c r="G49" s="856" cm="1">
        <f t="array" ref="G49">_xlfn.IFS(
Content_!$D$7=1, VLOOKUP(Energy!$A49, Translation!$A:$S, Energy!G$1, FALSE),
Content_!$D$7=2, VLOOKUP(Energy!$A49, Translation!$A:$S, Energy!G$1 + 6, FALSE),
   Content_!$D$7=3, VLOOKUP(Energy!$A49, Translation!$A:$S, Energy!G$1 + 12, FALSE)
)</f>
        <v>0</v>
      </c>
    </row>
    <row r="50" spans="1:7" ht="15.5" x14ac:dyDescent="0.35">
      <c r="B50" s="657"/>
      <c r="C50" s="631"/>
      <c r="D50" s="658"/>
      <c r="E50" s="658"/>
      <c r="F50" s="658"/>
    </row>
    <row r="51" spans="1:7" ht="15.5" x14ac:dyDescent="0.35">
      <c r="A51" s="355" t="s">
        <v>1625</v>
      </c>
      <c r="B51" s="659" t="str" cm="1">
        <f t="array" ref="B51">_xlfn.IFS(
Content_!$D$7=1, VLOOKUP(Energy!$A51, Translation!$A:$S, Energy!B$1, FALSE),
Content_!$D$7=2, VLOOKUP(Energy!$A51, Translation!$A:$S, Energy!B$1 + 6, FALSE),
   Content_!$D$7=3, VLOOKUP(Energy!$A51, Translation!$A:$S, Energy!B$1 + 12, FALSE)
)</f>
        <v>GRI 302-3</v>
      </c>
      <c r="C51" s="602" t="str" cm="1">
        <f t="array" ref="C51">_xlfn.IFS(
Content_!$D$7=1, VLOOKUP(Energy!$A51, Translation!$A:$S, Energy!C$1, FALSE),
Content_!$D$7=2, VLOOKUP(Energy!$A51, Translation!$A:$S, Energy!C$1 + 6, FALSE),
   Content_!$D$7=3, VLOOKUP(Energy!$A51, Translation!$A:$S, Energy!C$1 + 12, FALSE)
)</f>
        <v>Единица измерения</v>
      </c>
      <c r="D51" s="660">
        <v>2020</v>
      </c>
      <c r="E51" s="660">
        <v>2021</v>
      </c>
      <c r="F51" s="660">
        <v>2022</v>
      </c>
      <c r="G51" s="660">
        <v>2023</v>
      </c>
    </row>
    <row r="52" spans="1:7" ht="15.5" x14ac:dyDescent="0.35">
      <c r="A52" s="355" t="s">
        <v>1626</v>
      </c>
      <c r="B52" s="661" t="str" cm="1">
        <f t="array" ref="B52">_xlfn.IFS(
Content_!$D$7=1, VLOOKUP(Energy!$A52, Translation!$A:$S, Energy!B$1, FALSE),
Content_!$D$7=2, VLOOKUP(Energy!$A52, Translation!$A:$S, Energy!B$1 + 6, FALSE),
   Content_!$D$7=3, VLOOKUP(Energy!$A52, Translation!$A:$S, Energy!B$1 + 12, FALSE)
)</f>
        <v>Энергоемкость</v>
      </c>
      <c r="C52" s="641"/>
      <c r="D52" s="662"/>
      <c r="E52" s="662"/>
      <c r="F52" s="662"/>
      <c r="G52" s="663"/>
    </row>
    <row r="53" spans="1:7" ht="15.5" x14ac:dyDescent="0.35">
      <c r="A53" s="355" t="s">
        <v>1627</v>
      </c>
      <c r="B53" s="664" t="str" cm="1">
        <f t="array" ref="B53">_xlfn.IFS(
Content_!$D$7=1, VLOOKUP(Energy!$A53, Translation!$A:$S, Energy!B$1, FALSE),
Content_!$D$7=2, VLOOKUP(Energy!$A53, Translation!$A:$S, Energy!B$1 + 6, FALSE),
   Content_!$D$7=3, VLOOKUP(Energy!$A53, Translation!$A:$S, Energy!B$1 + 12, FALSE)
)</f>
        <v>Разведка и добыча нефти и газа</v>
      </c>
      <c r="C53" s="398" t="str" cm="1">
        <f t="array" ref="C53">_xlfn.IFS(
Content_!$D$7=1, VLOOKUP(Energy!$A53, Translation!$A:$S, Energy!C$1, FALSE),
Content_!$D$7=2, VLOOKUP(Energy!$A53, Translation!$A:$S, Energy!C$1 + 6, FALSE),
   Content_!$D$7=3, VLOOKUP(Energy!$A53, Translation!$A:$S, Energy!C$1 + 12, FALSE)
)</f>
        <v>ГДж/ т УВС</v>
      </c>
      <c r="D53" s="665">
        <v>2.34</v>
      </c>
      <c r="E53" s="665">
        <v>2.4900000000000002</v>
      </c>
      <c r="F53" s="665">
        <v>2.64</v>
      </c>
      <c r="G53" s="666">
        <v>2.34</v>
      </c>
    </row>
    <row r="54" spans="1:7" ht="31" x14ac:dyDescent="0.35">
      <c r="A54" s="355" t="s">
        <v>1628</v>
      </c>
      <c r="B54" s="636" t="str" cm="1">
        <f t="array" ref="B54">_xlfn.IFS(
Content_!$D$7=1, VLOOKUP(Energy!$A54, Translation!$A:$S, Energy!B$1, FALSE),
Content_!$D$7=2, VLOOKUP(Energy!$A54, Translation!$A:$S, Energy!B$1 + 6, FALSE),
   Content_!$D$7=3, VLOOKUP(Energy!$A54, Translation!$A:$S, Energy!B$1 + 12, FALSE)
)</f>
        <v>Переработка нефти</v>
      </c>
      <c r="C54" s="396" t="str" cm="1">
        <f t="array" ref="C54">_xlfn.IFS(
Content_!$D$7=1, VLOOKUP(Energy!$A54, Translation!$A:$S, Energy!C$1, FALSE),
Content_!$D$7=2, VLOOKUP(Energy!$A54, Translation!$A:$S, Energy!C$1 + 6, FALSE),
   Content_!$D$7=3, VLOOKUP(Energy!$A54, Translation!$A:$S, Energy!C$1 + 12, FALSE)
)</f>
        <v>ГДж/ т переработанной нефти</v>
      </c>
      <c r="D54" s="667">
        <v>3.94</v>
      </c>
      <c r="E54" s="667">
        <v>3.57</v>
      </c>
      <c r="F54" s="667">
        <v>3.45</v>
      </c>
      <c r="G54" s="668">
        <v>3.29</v>
      </c>
    </row>
    <row r="55" spans="1:7" ht="15.5" x14ac:dyDescent="0.35">
      <c r="A55" s="355" t="s">
        <v>1629</v>
      </c>
      <c r="B55" s="636" t="str" cm="1">
        <f t="array" ref="B55">_xlfn.IFS(
Content_!$D$7=1, VLOOKUP(Energy!$A55, Translation!$A:$S, Energy!B$1, FALSE),
Content_!$D$7=2, VLOOKUP(Energy!$A55, Translation!$A:$S, Energy!B$1 + 6, FALSE),
   Content_!$D$7=3, VLOOKUP(Energy!$A55, Translation!$A:$S, Energy!B$1 + 12, FALSE)
)</f>
        <v>Транспортировка нефти</v>
      </c>
      <c r="C55" s="396" t="str" cm="1">
        <f t="array" ref="C55">_xlfn.IFS(
Content_!$D$7=1, VLOOKUP(Energy!$A55, Translation!$A:$S, Energy!C$1, FALSE),
Content_!$D$7=2, VLOOKUP(Energy!$A55, Translation!$A:$S, Energy!C$1 + 6, FALSE),
   Content_!$D$7=3, VLOOKUP(Energy!$A55, Translation!$A:$S, Energy!C$1 + 12, FALSE)
)</f>
        <v>ГДж/ т нефти</v>
      </c>
      <c r="D55" s="667">
        <v>7.0000000000000007E-2</v>
      </c>
      <c r="E55" s="667">
        <v>7.0000000000000007E-2</v>
      </c>
      <c r="F55" s="667">
        <v>7.0000000000000007E-2</v>
      </c>
      <c r="G55" s="668">
        <v>0.06</v>
      </c>
    </row>
    <row r="56" spans="1:7" ht="15.5" x14ac:dyDescent="0.35">
      <c r="A56" s="355" t="s">
        <v>1630</v>
      </c>
      <c r="B56" s="636" t="str" cm="1">
        <f t="array" ref="B56">_xlfn.IFS(
Content_!$D$7=1, VLOOKUP(Energy!$A56, Translation!$A:$S, Energy!B$1, FALSE),
Content_!$D$7=2, VLOOKUP(Energy!$A56, Translation!$A:$S, Energy!B$1 + 6, FALSE),
   Content_!$D$7=3, VLOOKUP(Energy!$A56, Translation!$A:$S, Energy!B$1 + 12, FALSE)
)</f>
        <v>Транспортировка газа</v>
      </c>
      <c r="C56" s="396" t="str" cm="1">
        <f t="array" ref="C56">_xlfn.IFS(
Content_!$D$7=1, VLOOKUP(Energy!$A56, Translation!$A:$S, Energy!C$1, FALSE),
Content_!$D$7=2, VLOOKUP(Energy!$A56, Translation!$A:$S, Energy!C$1 + 6, FALSE),
   Content_!$D$7=3, VLOOKUP(Energy!$A56, Translation!$A:$S, Energy!C$1 + 12, FALSE)
)</f>
        <v>ГДж/ млн м3</v>
      </c>
      <c r="D56" s="667">
        <v>717.14</v>
      </c>
      <c r="E56" s="667">
        <v>863.19</v>
      </c>
      <c r="F56" s="667">
        <v>566.92999999999995</v>
      </c>
      <c r="G56" s="668">
        <v>436.33</v>
      </c>
    </row>
    <row r="57" spans="1:7" ht="31" x14ac:dyDescent="0.35">
      <c r="A57" s="355" t="s">
        <v>1631</v>
      </c>
      <c r="B57" s="636" t="str" cm="1">
        <f t="array" ref="B57">_xlfn.IFS(
Content_!$D$7=1, VLOOKUP(Energy!$A57, Translation!$A:$S, Energy!B$1, FALSE),
Content_!$D$7=2, VLOOKUP(Energy!$A57, Translation!$A:$S, Energy!B$1 + 6, FALSE),
   Content_!$D$7=3, VLOOKUP(Energy!$A57, Translation!$A:$S, Energy!B$1 + 12, FALSE)
)</f>
        <v>Разведка и добыча урана</v>
      </c>
      <c r="C57" s="396" t="str" cm="1">
        <f t="array" ref="C57">_xlfn.IFS(
Content_!$D$7=1, VLOOKUP(Energy!$A57, Translation!$A:$S, Energy!C$1, FALSE),
Content_!$D$7=2, VLOOKUP(Energy!$A57, Translation!$A:$S, Energy!C$1 + 6, FALSE),
   Content_!$D$7=3, VLOOKUP(Energy!$A57, Translation!$A:$S, Energy!C$1 + 12, FALSE)
)</f>
        <v>тыс ГДж/ т добытого урана</v>
      </c>
      <c r="D57" s="667">
        <v>0.26</v>
      </c>
      <c r="E57" s="667">
        <v>0.25</v>
      </c>
      <c r="F57" s="667">
        <v>0.25</v>
      </c>
      <c r="G57" s="668">
        <v>0.26</v>
      </c>
    </row>
    <row r="58" spans="1:7" ht="15.5" x14ac:dyDescent="0.35">
      <c r="A58" s="355" t="s">
        <v>1632</v>
      </c>
      <c r="B58" s="636" t="str" cm="1">
        <f t="array" ref="B58">_xlfn.IFS(
Content_!$D$7=1, VLOOKUP(Energy!$A58, Translation!$A:$S, Energy!B$1, FALSE),
Content_!$D$7=2, VLOOKUP(Energy!$A58, Translation!$A:$S, Energy!B$1 + 6, FALSE),
   Content_!$D$7=3, VLOOKUP(Energy!$A58, Translation!$A:$S, Energy!B$1 + 12, FALSE)
)</f>
        <v>Производство электроэнергии</v>
      </c>
      <c r="C58" s="396" t="str" cm="1">
        <f t="array" ref="C58">_xlfn.IFS(
Content_!$D$7=1, VLOOKUP(Energy!$A58, Translation!$A:$S, Energy!C$1, FALSE),
Content_!$D$7=2, VLOOKUP(Energy!$A58, Translation!$A:$S, Energy!C$1 + 6, FALSE),
   Content_!$D$7=3, VLOOKUP(Energy!$A58, Translation!$A:$S, Energy!C$1 + 12, FALSE)
)</f>
        <v>ГДж/ тыс кВт*ч</v>
      </c>
      <c r="D58" s="667">
        <v>4.8499999999999996</v>
      </c>
      <c r="E58" s="667">
        <v>4.45</v>
      </c>
      <c r="F58" s="667">
        <v>4.33</v>
      </c>
      <c r="G58" s="668">
        <v>4.25</v>
      </c>
    </row>
    <row r="59" spans="1:7" ht="15.5" x14ac:dyDescent="0.35">
      <c r="A59" s="355" t="s">
        <v>1633</v>
      </c>
      <c r="B59" s="636" t="str" cm="1">
        <f t="array" ref="B59">_xlfn.IFS(
Content_!$D$7=1, VLOOKUP(Energy!$A59, Translation!$A:$S, Energy!B$1, FALSE),
Content_!$D$7=2, VLOOKUP(Energy!$A59, Translation!$A:$S, Energy!B$1 + 6, FALSE),
   Content_!$D$7=3, VLOOKUP(Energy!$A59, Translation!$A:$S, Energy!B$1 + 12, FALSE)
)</f>
        <v>Производство теплоэнергии</v>
      </c>
      <c r="C59" s="396" t="str" cm="1">
        <f t="array" ref="C59">_xlfn.IFS(
Content_!$D$7=1, VLOOKUP(Energy!$A59, Translation!$A:$S, Energy!C$1, FALSE),
Content_!$D$7=2, VLOOKUP(Energy!$A59, Translation!$A:$S, Energy!C$1 + 6, FALSE),
   Content_!$D$7=3, VLOOKUP(Energy!$A59, Translation!$A:$S, Energy!C$1 + 12, FALSE)
)</f>
        <v>ГДж/ Гкал</v>
      </c>
      <c r="D59" s="667">
        <v>6.25</v>
      </c>
      <c r="E59" s="667">
        <v>5.69</v>
      </c>
      <c r="F59" s="667">
        <v>5.51</v>
      </c>
      <c r="G59" s="668">
        <v>5.44</v>
      </c>
    </row>
    <row r="60" spans="1:7" ht="15.5" x14ac:dyDescent="0.35">
      <c r="A60" s="355" t="s">
        <v>1634</v>
      </c>
      <c r="B60" s="636" t="str" cm="1">
        <f t="array" ref="B60">_xlfn.IFS(
Content_!$D$7=1, VLOOKUP(Energy!$A60, Translation!$A:$S, Energy!B$1, FALSE),
Content_!$D$7=2, VLOOKUP(Energy!$A60, Translation!$A:$S, Energy!B$1 + 6, FALSE),
   Content_!$D$7=3, VLOOKUP(Energy!$A60, Translation!$A:$S, Energy!B$1 + 12, FALSE)
)</f>
        <v>Железнодорожные перевозки</v>
      </c>
      <c r="C60" s="396" t="str" cm="1">
        <f t="array" ref="C60">_xlfn.IFS(
Content_!$D$7=1, VLOOKUP(Energy!$A60, Translation!$A:$S, Energy!C$1, FALSE),
Content_!$D$7=2, VLOOKUP(Energy!$A60, Translation!$A:$S, Energy!C$1 + 6, FALSE),
   Content_!$D$7=3, VLOOKUP(Energy!$A60, Translation!$A:$S, Energy!C$1 + 12, FALSE)
)</f>
        <v>ГДж/  млн т. Км брутто</v>
      </c>
      <c r="D60" s="667">
        <v>90.09</v>
      </c>
      <c r="E60" s="667">
        <v>93.98</v>
      </c>
      <c r="F60" s="667">
        <v>92.84</v>
      </c>
      <c r="G60" s="668">
        <v>87.9</v>
      </c>
    </row>
    <row r="61" spans="1:7" ht="46.5" x14ac:dyDescent="0.35">
      <c r="A61" s="355" t="s">
        <v>1635</v>
      </c>
      <c r="B61" s="636" t="str" cm="1">
        <f t="array" ref="B61">_xlfn.IFS(
Content_!$D$7=1, VLOOKUP(Energy!$A61, Translation!$A:$S, Energy!B$1, FALSE),
Content_!$D$7=2, VLOOKUP(Energy!$A61, Translation!$A:$S, Energy!B$1 + 6, FALSE),
   Content_!$D$7=3, VLOOKUP(Energy!$A61, Translation!$A:$S, Energy!B$1 + 12, FALSE)
)</f>
        <v>Производство химической продукции</v>
      </c>
      <c r="C61" s="396" t="str" cm="1">
        <f t="array" ref="C61">_xlfn.IFS(
Content_!$D$7=1, VLOOKUP(Energy!$A61, Translation!$A:$S, Energy!C$1, FALSE),
Content_!$D$7=2, VLOOKUP(Energy!$A61, Translation!$A:$S, Energy!C$1 + 6, FALSE),
   Content_!$D$7=3, VLOOKUP(Energy!$A61, Translation!$A:$S, Energy!C$1 + 12, FALSE)
)</f>
        <v>млн ГДж/ т выпускаемой химической продукции</v>
      </c>
      <c r="D61" s="667">
        <v>0.53</v>
      </c>
      <c r="E61" s="667">
        <v>0.46</v>
      </c>
      <c r="F61" s="667">
        <v>0.4</v>
      </c>
      <c r="G61" s="668">
        <v>1.6000000000000001E-4</v>
      </c>
    </row>
    <row r="62" spans="1:7" ht="46.5" x14ac:dyDescent="0.35">
      <c r="A62" s="355" t="s">
        <v>1636</v>
      </c>
      <c r="B62" s="669" t="str" cm="1">
        <f t="array" ref="B62">_xlfn.IFS(
Content_!$D$7=1, VLOOKUP(Energy!$A62, Translation!$A:$S, Energy!B$1, FALSE),
Content_!$D$7=2, VLOOKUP(Energy!$A62, Translation!$A:$S, Energy!B$1 + 6, FALSE),
   Content_!$D$7=3, VLOOKUP(Energy!$A62, Translation!$A:$S, Energy!B$1 + 12, FALSE)
)</f>
        <v>Метталургические проекты</v>
      </c>
      <c r="C62" s="402" t="str" cm="1">
        <f t="array" ref="C62">_xlfn.IFS(
Content_!$D$7=1, VLOOKUP(Energy!$A62, Translation!$A:$S, Energy!C$1, FALSE),
Content_!$D$7=2, VLOOKUP(Energy!$A62, Translation!$A:$S, Energy!C$1 + 6, FALSE),
   Content_!$D$7=3, VLOOKUP(Energy!$A62, Translation!$A:$S, Energy!C$1 + 12, FALSE)
)</f>
        <v>тыс ГДж/ т аффинированного золота</v>
      </c>
      <c r="D62" s="670">
        <v>2.64</v>
      </c>
      <c r="E62" s="670">
        <v>1.85</v>
      </c>
      <c r="F62" s="670">
        <v>1.61</v>
      </c>
      <c r="G62" s="671">
        <v>2</v>
      </c>
    </row>
    <row r="63" spans="1:7" ht="15.5" x14ac:dyDescent="0.35">
      <c r="B63" s="672"/>
      <c r="C63" s="396"/>
    </row>
    <row r="64" spans="1:7" ht="15.5" x14ac:dyDescent="0.35">
      <c r="A64" s="355" t="s">
        <v>1637</v>
      </c>
      <c r="B64" s="659" t="str" cm="1">
        <f t="array" ref="B64">_xlfn.IFS(
Content_!$D$7=1, VLOOKUP(Energy!$A64, Translation!$A:$S, Energy!B$1, FALSE),
Content_!$D$7=2, VLOOKUP(Energy!$A64, Translation!$A:$S, Energy!B$1 + 6, FALSE),
   Content_!$D$7=3, VLOOKUP(Energy!$A64, Translation!$A:$S, Energy!B$1 + 12, FALSE)
)</f>
        <v>GRI 302-4</v>
      </c>
      <c r="C64" s="602" t="str" cm="1">
        <f t="array" ref="C64">_xlfn.IFS(
Content_!$D$7=1, VLOOKUP(Energy!$A64, Translation!$A:$S, Energy!C$1, FALSE),
Content_!$D$7=2, VLOOKUP(Energy!$A64, Translation!$A:$S, Energy!C$1 + 6, FALSE),
   Content_!$D$7=3, VLOOKUP(Energy!$A64, Translation!$A:$S, Energy!C$1 + 12, FALSE)
)</f>
        <v>Единица измерения</v>
      </c>
      <c r="D64" s="660">
        <v>2020</v>
      </c>
      <c r="E64" s="660">
        <v>2021</v>
      </c>
      <c r="F64" s="660">
        <v>2022</v>
      </c>
      <c r="G64" s="660">
        <v>2023</v>
      </c>
    </row>
    <row r="65" spans="1:7" ht="31" x14ac:dyDescent="0.35">
      <c r="A65" s="355" t="s">
        <v>1638</v>
      </c>
      <c r="B65" s="673" t="str" cm="1">
        <f t="array" ref="B65">_xlfn.IFS(
Content_!$D$7=1, VLOOKUP(Energy!$A65, Translation!$A:$S, Energy!B$1, FALSE),
Content_!$D$7=2, VLOOKUP(Energy!$A65, Translation!$A:$S, Energy!B$1 + 6, FALSE),
   Content_!$D$7=3, VLOOKUP(Energy!$A65, Translation!$A:$S, Energy!B$1 + 12, FALSE)
)</f>
        <v>Сокращение энергопотребления в результате инициатив по сокращению</v>
      </c>
      <c r="C65" s="674" t="str" cm="1">
        <f t="array" ref="C65">_xlfn.IFS(
Content_!$D$7=1, VLOOKUP(Energy!$A65, Translation!$A:$S, Energy!C$1, FALSE),
Content_!$D$7=2, VLOOKUP(Energy!$A65, Translation!$A:$S, Energy!C$1 + 6, FALSE),
   Content_!$D$7=3, VLOOKUP(Energy!$A65, Translation!$A:$S, Energy!C$1 + 12, FALSE)
)</f>
        <v>тыс. ГДж</v>
      </c>
      <c r="D65" s="628">
        <v>30558</v>
      </c>
      <c r="E65" s="628">
        <v>16547</v>
      </c>
      <c r="F65" s="628">
        <v>16917</v>
      </c>
      <c r="G65" s="629">
        <v>11497</v>
      </c>
    </row>
    <row r="66" spans="1:7" ht="15.5" x14ac:dyDescent="0.35">
      <c r="A66" s="355" t="s">
        <v>1639</v>
      </c>
      <c r="B66" s="630" t="str" cm="1">
        <f t="array" ref="B66">_xlfn.IFS(
Content_!$D$7=1, VLOOKUP(Energy!$A66, Translation!$A:$S, Energy!B$1, FALSE),
Content_!$D$7=2, VLOOKUP(Energy!$A66, Translation!$A:$S, Energy!B$1 + 6, FALSE),
   Content_!$D$7=3, VLOOKUP(Energy!$A66, Translation!$A:$S, Energy!B$1 + 12, FALSE)
)</f>
        <v>Жидкое топливо, включая:</v>
      </c>
      <c r="C66" s="631" t="str" cm="1">
        <f t="array" ref="C66">_xlfn.IFS(
Content_!$D$7=1, VLOOKUP(Energy!$A66, Translation!$A:$S, Energy!C$1, FALSE),
Content_!$D$7=2, VLOOKUP(Energy!$A66, Translation!$A:$S, Energy!C$1 + 6, FALSE),
   Content_!$D$7=3, VLOOKUP(Energy!$A66, Translation!$A:$S, Energy!C$1 + 12, FALSE)
)</f>
        <v>тыс. ГДж</v>
      </c>
      <c r="D66" s="651">
        <v>17345</v>
      </c>
      <c r="E66" s="651">
        <v>553</v>
      </c>
      <c r="F66" s="651">
        <v>20</v>
      </c>
      <c r="G66" s="652">
        <v>114.62</v>
      </c>
    </row>
    <row r="67" spans="1:7" ht="15.5" x14ac:dyDescent="0.35">
      <c r="A67" s="355" t="s">
        <v>1640</v>
      </c>
      <c r="B67" s="634" t="str" cm="1">
        <f t="array" ref="B67">_xlfn.IFS(
Content_!$D$7=1, VLOOKUP(Energy!$A67, Translation!$A:$S, Energy!B$1, FALSE),
Content_!$D$7=2, VLOOKUP(Energy!$A67, Translation!$A:$S, Energy!B$1 + 6, FALSE),
   Content_!$D$7=3, VLOOKUP(Energy!$A67, Translation!$A:$S, Energy!B$1 + 12, FALSE)
)</f>
        <v>Дизельное топливо</v>
      </c>
      <c r="C67" s="631" t="str" cm="1">
        <f t="array" ref="C67">_xlfn.IFS(
Content_!$D$7=1, VLOOKUP(Energy!$A67, Translation!$A:$S, Energy!C$1, FALSE),
Content_!$D$7=2, VLOOKUP(Energy!$A67, Translation!$A:$S, Energy!C$1 + 6, FALSE),
   Content_!$D$7=3, VLOOKUP(Energy!$A67, Translation!$A:$S, Energy!C$1 + 12, FALSE)
)</f>
        <v>тыс. ГДж</v>
      </c>
      <c r="D67" s="614">
        <v>17345</v>
      </c>
      <c r="E67" s="614">
        <v>553</v>
      </c>
      <c r="F67" s="614">
        <v>20</v>
      </c>
      <c r="G67" s="615">
        <v>114.32</v>
      </c>
    </row>
    <row r="68" spans="1:7" ht="15.5" x14ac:dyDescent="0.35">
      <c r="A68" s="355" t="s">
        <v>1641</v>
      </c>
      <c r="B68" s="630" t="str" cm="1">
        <f t="array" ref="B68">_xlfn.IFS(
Content_!$D$7=1, VLOOKUP(Energy!$A68, Translation!$A:$S, Energy!B$1, FALSE),
Content_!$D$7=2, VLOOKUP(Energy!$A68, Translation!$A:$S, Energy!B$1 + 6, FALSE),
   Content_!$D$7=3, VLOOKUP(Energy!$A68, Translation!$A:$S, Energy!B$1 + 12, FALSE)
)</f>
        <v>Мазут</v>
      </c>
      <c r="C68" s="631" t="str" cm="1">
        <f t="array" ref="C68">_xlfn.IFS(
Content_!$D$7=1, VLOOKUP(Energy!$A68, Translation!$A:$S, Energy!C$1, FALSE),
Content_!$D$7=2, VLOOKUP(Energy!$A68, Translation!$A:$S, Energy!C$1 + 6, FALSE),
   Content_!$D$7=3, VLOOKUP(Energy!$A68, Translation!$A:$S, Energy!C$1 + 12, FALSE)
)</f>
        <v>тыс. ГДж</v>
      </c>
      <c r="D68" s="614">
        <v>19</v>
      </c>
      <c r="E68" s="614">
        <v>20</v>
      </c>
      <c r="F68" s="614">
        <v>7</v>
      </c>
      <c r="G68" s="615">
        <v>81.98</v>
      </c>
    </row>
    <row r="69" spans="1:7" ht="15.5" x14ac:dyDescent="0.35">
      <c r="A69" s="355" t="s">
        <v>1642</v>
      </c>
      <c r="B69" s="636" t="str" cm="1">
        <f t="array" ref="B69">_xlfn.IFS(
Content_!$D$7=1, VLOOKUP(Energy!$A69, Translation!$A:$S, Energy!B$1, FALSE),
Content_!$D$7=2, VLOOKUP(Energy!$A69, Translation!$A:$S, Energy!B$1 + 6, FALSE),
   Content_!$D$7=3, VLOOKUP(Energy!$A69, Translation!$A:$S, Energy!B$1 + 12, FALSE)
)</f>
        <v>Нефтезаводской газ</v>
      </c>
      <c r="C69" s="396" t="str" cm="1">
        <f t="array" ref="C69">_xlfn.IFS(
Content_!$D$7=1, VLOOKUP(Energy!$A69, Translation!$A:$S, Energy!C$1, FALSE),
Content_!$D$7=2, VLOOKUP(Energy!$A69, Translation!$A:$S, Energy!C$1 + 6, FALSE),
   Content_!$D$7=3, VLOOKUP(Energy!$A69, Translation!$A:$S, Energy!C$1 + 12, FALSE)
)</f>
        <v>тыс. ГДж</v>
      </c>
      <c r="D69" s="614">
        <v>0</v>
      </c>
      <c r="E69" s="614">
        <v>0</v>
      </c>
      <c r="F69" s="614">
        <v>0</v>
      </c>
      <c r="G69" s="615">
        <v>63.03</v>
      </c>
    </row>
    <row r="70" spans="1:7" ht="15.5" x14ac:dyDescent="0.35">
      <c r="A70" s="355" t="s">
        <v>1643</v>
      </c>
      <c r="B70" s="636" t="str" cm="1">
        <f t="array" ref="B70">_xlfn.IFS(
Content_!$D$7=1, VLOOKUP(Energy!$A70, Translation!$A:$S, Energy!B$1, FALSE),
Content_!$D$7=2, VLOOKUP(Energy!$A70, Translation!$A:$S, Energy!B$1 + 6, FALSE),
   Content_!$D$7=3, VLOOKUP(Energy!$A70, Translation!$A:$S, Energy!B$1 + 12, FALSE)
)</f>
        <v>Уголь</v>
      </c>
      <c r="C70" s="396" t="str" cm="1">
        <f t="array" ref="C70">_xlfn.IFS(
Content_!$D$7=1, VLOOKUP(Energy!$A70, Translation!$A:$S, Energy!C$1, FALSE),
Content_!$D$7=2, VLOOKUP(Energy!$A70, Translation!$A:$S, Energy!C$1 + 6, FALSE),
   Content_!$D$7=3, VLOOKUP(Energy!$A70, Translation!$A:$S, Energy!C$1 + 12, FALSE)
)</f>
        <v>тыс. ГДж</v>
      </c>
      <c r="D70" s="614">
        <v>11770</v>
      </c>
      <c r="E70" s="614">
        <v>13609</v>
      </c>
      <c r="F70" s="614">
        <v>14155</v>
      </c>
      <c r="G70" s="615">
        <v>9930.39</v>
      </c>
    </row>
    <row r="71" spans="1:7" ht="15.5" x14ac:dyDescent="0.35">
      <c r="A71" s="355" t="s">
        <v>1644</v>
      </c>
      <c r="B71" s="630" t="str" cm="1">
        <f t="array" ref="B71">_xlfn.IFS(
Content_!$D$7=1, VLOOKUP(Energy!$A71, Translation!$A:$S, Energy!B$1, FALSE),
Content_!$D$7=2, VLOOKUP(Energy!$A71, Translation!$A:$S, Energy!B$1 + 6, FALSE),
   Content_!$D$7=3, VLOOKUP(Energy!$A71, Translation!$A:$S, Energy!B$1 + 12, FALSE)
)</f>
        <v>Природный газ</v>
      </c>
      <c r="C71" s="631" t="str" cm="1">
        <f t="array" ref="C71">_xlfn.IFS(
Content_!$D$7=1, VLOOKUP(Energy!$A71, Translation!$A:$S, Energy!C$1, FALSE),
Content_!$D$7=2, VLOOKUP(Energy!$A71, Translation!$A:$S, Energy!C$1 + 6, FALSE),
   Content_!$D$7=3, VLOOKUP(Energy!$A71, Translation!$A:$S, Energy!C$1 + 12, FALSE)
)</f>
        <v>тыс. ГДж</v>
      </c>
      <c r="D71" s="614">
        <v>17</v>
      </c>
      <c r="E71" s="614">
        <v>21</v>
      </c>
      <c r="F71" s="614">
        <v>351.52</v>
      </c>
      <c r="G71" s="615">
        <v>863.35</v>
      </c>
    </row>
    <row r="72" spans="1:7" ht="15.5" x14ac:dyDescent="0.35">
      <c r="A72" s="355" t="s">
        <v>1645</v>
      </c>
      <c r="B72" s="675" t="str" cm="1">
        <f t="array" ref="B72">_xlfn.IFS(
Content_!$D$7=1, VLOOKUP(Energy!$A72, Translation!$A:$S, Energy!B$1, FALSE),
Content_!$D$7=2, VLOOKUP(Energy!$A72, Translation!$A:$S, Energy!B$1 + 6, FALSE),
   Content_!$D$7=3, VLOOKUP(Energy!$A72, Translation!$A:$S, Energy!B$1 + 12, FALSE)
)</f>
        <v>Электроэнергия</v>
      </c>
      <c r="C72" s="676" t="str" cm="1">
        <f t="array" ref="C72">_xlfn.IFS(
Content_!$D$7=1, VLOOKUP(Energy!$A72, Translation!$A:$S, Energy!C$1, FALSE),
Content_!$D$7=2, VLOOKUP(Energy!$A72, Translation!$A:$S, Energy!C$1 + 6, FALSE),
   Content_!$D$7=3, VLOOKUP(Energy!$A72, Translation!$A:$S, Energy!C$1 + 12, FALSE)
)</f>
        <v>тыс. ГДж</v>
      </c>
      <c r="D72" s="614">
        <v>494</v>
      </c>
      <c r="E72" s="614">
        <v>1932</v>
      </c>
      <c r="F72" s="614">
        <v>273</v>
      </c>
      <c r="G72" s="615">
        <v>353.43</v>
      </c>
    </row>
    <row r="73" spans="1:7" ht="15.5" x14ac:dyDescent="0.35">
      <c r="A73" s="355" t="s">
        <v>1646</v>
      </c>
      <c r="B73" s="675" t="str" cm="1">
        <f t="array" ref="B73">_xlfn.IFS(
Content_!$D$7=1, VLOOKUP(Energy!$A73, Translation!$A:$S, Energy!B$1, FALSE),
Content_!$D$7=2, VLOOKUP(Energy!$A73, Translation!$A:$S, Energy!B$1 + 6, FALSE),
   Content_!$D$7=3, VLOOKUP(Energy!$A73, Translation!$A:$S, Energy!B$1 + 12, FALSE)
)</f>
        <v>Тепловая энергия</v>
      </c>
      <c r="C73" s="676" t="str" cm="1">
        <f t="array" ref="C73">_xlfn.IFS(
Content_!$D$7=1, VLOOKUP(Energy!$A73, Translation!$A:$S, Energy!C$1, FALSE),
Content_!$D$7=2, VLOOKUP(Energy!$A73, Translation!$A:$S, Energy!C$1 + 6, FALSE),
   Content_!$D$7=3, VLOOKUP(Energy!$A73, Translation!$A:$S, Energy!C$1 + 12, FALSE)
)</f>
        <v>тыс. ГДж</v>
      </c>
      <c r="D73" s="614">
        <v>60</v>
      </c>
      <c r="E73" s="614">
        <v>75</v>
      </c>
      <c r="F73" s="614">
        <v>54</v>
      </c>
      <c r="G73" s="615">
        <v>90.1</v>
      </c>
    </row>
    <row r="74" spans="1:7" ht="15.5" x14ac:dyDescent="0.35">
      <c r="A74" s="355" t="s">
        <v>1647</v>
      </c>
      <c r="B74" s="677" t="str" cm="1">
        <f t="array" ref="B74">_xlfn.IFS(
Content_!$D$7=1, VLOOKUP(Energy!$A74, Translation!$A:$S, Energy!B$1, FALSE),
Content_!$D$7=2, VLOOKUP(Energy!$A74, Translation!$A:$S, Energy!B$1 + 6, FALSE),
   Content_!$D$7=3, VLOOKUP(Energy!$A74, Translation!$A:$S, Energy!B$1 + 12, FALSE)
)</f>
        <v>Другое</v>
      </c>
      <c r="C74" s="678" t="str" cm="1">
        <f t="array" ref="C74">_xlfn.IFS(
Content_!$D$7=1, VLOOKUP(Energy!$A74, Translation!$A:$S, Energy!C$1, FALSE),
Content_!$D$7=2, VLOOKUP(Energy!$A74, Translation!$A:$S, Energy!C$1 + 6, FALSE),
   Content_!$D$7=3, VLOOKUP(Energy!$A74, Translation!$A:$S, Energy!C$1 + 12, FALSE)
)</f>
        <v>тыс. ГДж</v>
      </c>
      <c r="D74" s="655">
        <v>853</v>
      </c>
      <c r="E74" s="655">
        <v>335.54</v>
      </c>
      <c r="F74" s="655">
        <v>2057</v>
      </c>
      <c r="G74" s="656">
        <v>0</v>
      </c>
    </row>
    <row r="75" spans="1:7" x14ac:dyDescent="0.35">
      <c r="A75" s="355"/>
    </row>
    <row r="76" spans="1:7" x14ac:dyDescent="0.35">
      <c r="A76" s="355"/>
    </row>
  </sheetData>
  <sheetProtection algorithmName="SHA-512" hashValue="33NsxRx6f5IKNFTwXYLWeNQnTXVv8MrbxOpM2c3V5yh/cwJuuEYYsH767g/oW3lhKkVh75z+fBzQttMoZxrk6Q==" saltValue="4956iOSN6MoyKv0e1dZ/Eg==" spinCount="100000" sheet="1" objects="1" scenarios="1"/>
  <mergeCells count="2">
    <mergeCell ref="B3:G3"/>
    <mergeCell ref="B49:G49"/>
  </mergeCells>
  <phoneticPr fontId="20" type="noConversion"/>
  <hyperlinks>
    <hyperlink ref="B2" location="Content!A1" display="Content!A1" xr:uid="{FAC57AC1-CC15-44D2-80AB-CD40D2377ED3}"/>
  </hyperlinks>
  <pageMargins left="0.7" right="0.7" top="0.75" bottom="0.75" header="0.3" footer="0.3"/>
  <pageSetup paperSize="9" orientation="portrait" r:id="rId1"/>
  <ignoredErrors>
    <ignoredError sqref="D50:F52 D63:F64" unlocked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2ED44-EF2D-4A2A-B581-D33BBAEE8B60}">
  <sheetPr codeName="Sheet10"/>
  <dimension ref="A1:K13"/>
  <sheetViews>
    <sheetView showGridLines="0" zoomScale="75" zoomScaleNormal="75" workbookViewId="0">
      <selection activeCell="B3" sqref="B3:G3"/>
    </sheetView>
  </sheetViews>
  <sheetFormatPr defaultRowHeight="14.5" x14ac:dyDescent="0.35"/>
  <cols>
    <col min="1" max="1" width="6.81640625" style="353" customWidth="1"/>
    <col min="2" max="2" width="75.6328125" style="347" customWidth="1"/>
    <col min="3" max="3" width="25.6328125" style="347" customWidth="1"/>
    <col min="4" max="7" width="25.6328125" style="598" customWidth="1"/>
    <col min="8" max="8" width="14.81640625" style="347" customWidth="1"/>
    <col min="9" max="12" width="9.453125" style="347" bestFit="1" customWidth="1"/>
    <col min="13" max="16384" width="8.7265625" style="347"/>
  </cols>
  <sheetData>
    <row r="1" spans="1:11" s="353" customFormat="1" ht="71.5" customHeight="1" x14ac:dyDescent="0.35">
      <c r="A1" s="353">
        <v>1</v>
      </c>
      <c r="B1" s="353">
        <v>2</v>
      </c>
      <c r="C1" s="353">
        <v>3</v>
      </c>
      <c r="D1" s="595">
        <v>4</v>
      </c>
      <c r="E1" s="353">
        <v>5</v>
      </c>
      <c r="F1" s="595">
        <v>6</v>
      </c>
      <c r="G1" s="353">
        <v>7</v>
      </c>
    </row>
    <row r="2" spans="1:11" ht="20.5" customHeight="1" x14ac:dyDescent="0.45">
      <c r="A2" s="355" t="s">
        <v>1654</v>
      </c>
      <c r="B2" s="596" t="str" cm="1">
        <f t="array" ref="B2">_xlfn.IFS(
Content_!$D$7=1, VLOOKUP(Waste!$A2, Translation!$A:$S, Waste!B$1, FALSE),
Content_!$D$7=2, VLOOKUP(Waste!$A2, Translation!$A:$S, Waste!B$1 + 6, FALSE),
   Content_!$D$7=3, VLOOKUP(Waste!$A2, Translation!$A:$S, Waste!B$1 + 12, FALSE)
)</f>
        <v>Управление отходами</v>
      </c>
      <c r="C2" s="597"/>
    </row>
    <row r="3" spans="1:11" ht="52.5" customHeight="1" x14ac:dyDescent="0.35">
      <c r="A3" s="355" t="s">
        <v>1655</v>
      </c>
      <c r="B3" s="855" t="str" cm="1">
        <f t="array" ref="B3">_xlfn.IFS(
Content_!$D$7=1, VLOOKUP(Waste!$A3, Translation!$A:$S, Waste!B$1, FALSE),
Content_!$D$7=2, VLOOKUP(Waste!$A3, Translation!$A:$S, Waste!B$1 + 6, FALSE),
   Content_!$D$7=3, VLOOKUP(Waste!$A3, Translation!$A:$S, Waste!B$1 + 12, FALSE)
)</f>
        <v xml:space="preserve">Обращение с производственными и коммунальными отходами, временное хранение, транспортировка, переработка и захоронение осуществляются в соответствии с законодательными нормами Республики Казахстан и не представляют угрозу окружающей среде, здоровью работников и местных жителей. Государственные органы проводят регулярные проверки безопасного обращения с отходами. </v>
      </c>
      <c r="C3" s="855" cm="1">
        <f t="array" ref="C3">_xlfn.IFS(
Content_!$D$7=1, VLOOKUP(Waste!$A3, Translation!$A:$S, Waste!C$1, FALSE),
Content_!$D$7=2, VLOOKUP(Waste!$A3, Translation!$A:$S, Waste!C$1 + 6, FALSE),
   Content_!$D$7=3, VLOOKUP(Waste!$A3, Translation!$A:$S, Waste!C$1 + 12, FALSE)
)</f>
        <v>0</v>
      </c>
      <c r="D3" s="855" cm="1">
        <f t="array" ref="D3">_xlfn.IFS(
Content_!$D$7=1, VLOOKUP(Waste!$A3, Translation!$A:$S, Waste!D$1, FALSE),
Content_!$D$7=2, VLOOKUP(Waste!$A3, Translation!$A:$S, Waste!D$1 + 6, FALSE),
   Content_!$D$7=3, VLOOKUP(Waste!$A3, Translation!$A:$S, Waste!D$1 + 12, FALSE)
)</f>
        <v>0</v>
      </c>
      <c r="E3" s="855" cm="1">
        <f t="array" ref="E3">_xlfn.IFS(
Content_!$D$7=1, VLOOKUP(Waste!$A3, Translation!$A:$S, Waste!E$1, FALSE),
Content_!$D$7=2, VLOOKUP(Waste!$A3, Translation!$A:$S, Waste!E$1 + 6, FALSE),
   Content_!$D$7=3, VLOOKUP(Waste!$A3, Translation!$A:$S, Waste!E$1 + 12, FALSE)
)</f>
        <v>0</v>
      </c>
      <c r="F3" s="855" cm="1">
        <f t="array" ref="F3">_xlfn.IFS(
Content_!$D$7=1, VLOOKUP(Waste!$A3, Translation!$A:$S, Waste!F$1, FALSE),
Content_!$D$7=2, VLOOKUP(Waste!$A3, Translation!$A:$S, Waste!F$1 + 6, FALSE),
   Content_!$D$7=3, VLOOKUP(Waste!$A3, Translation!$A:$S, Waste!F$1 + 12, FALSE)
)</f>
        <v>0</v>
      </c>
      <c r="G3" s="855" cm="1">
        <f t="array" ref="G3">_xlfn.IFS(
Content_!$D$7=1, VLOOKUP(Waste!$A3, Translation!$A:$S, Waste!G$1, FALSE),
Content_!$D$7=2, VLOOKUP(Waste!$A3, Translation!$A:$S, Waste!G$1 + 6, FALSE),
   Content_!$D$7=3, VLOOKUP(Waste!$A3, Translation!$A:$S, Waste!G$1 + 12, FALSE)
)</f>
        <v>0</v>
      </c>
      <c r="H3" s="599"/>
    </row>
    <row r="4" spans="1:11" ht="12.5" customHeight="1" x14ac:dyDescent="0.35">
      <c r="A4" s="355" t="s">
        <v>1656</v>
      </c>
      <c r="B4" s="600"/>
      <c r="C4" s="600"/>
      <c r="D4" s="600"/>
      <c r="E4" s="600"/>
      <c r="F4" s="600"/>
      <c r="G4" s="600"/>
      <c r="H4" s="599"/>
    </row>
    <row r="5" spans="1:11" ht="15.5" x14ac:dyDescent="0.35">
      <c r="A5" s="355" t="s">
        <v>1657</v>
      </c>
      <c r="B5" s="601" t="str" cm="1">
        <f t="array" ref="B5">_xlfn.IFS(
Content_!$D$7=1, VLOOKUP(Waste!$A5, Translation!$A:$S, Waste!B$1, FALSE),
Content_!$D$7=2, VLOOKUP(Waste!$A5, Translation!$A:$S, Waste!B$1 + 6, FALSE),
   Content_!$D$7=3, VLOOKUP(Waste!$A5, Translation!$A:$S, Waste!B$1 + 12, FALSE)
)</f>
        <v>GRI 306-3, SASB</v>
      </c>
      <c r="C5" s="602" t="str" cm="1">
        <f t="array" ref="C5">_xlfn.IFS(
Content_!$D$7=1, VLOOKUP(Waste!$A5, Translation!$A:$S, Waste!C$1, FALSE),
Content_!$D$7=2, VLOOKUP(Waste!$A5, Translation!$A:$S, Waste!C$1 + 6, FALSE),
   Content_!$D$7=3, VLOOKUP(Waste!$A5, Translation!$A:$S, Waste!C$1 + 12, FALSE)
)</f>
        <v>Единица измерения</v>
      </c>
      <c r="D5" s="603">
        <v>2020</v>
      </c>
      <c r="E5" s="603">
        <v>2021</v>
      </c>
      <c r="F5" s="603">
        <v>2022</v>
      </c>
      <c r="G5" s="603">
        <v>2023</v>
      </c>
      <c r="H5" s="513"/>
    </row>
    <row r="6" spans="1:11" ht="15.5" x14ac:dyDescent="0.35">
      <c r="A6" s="355" t="s">
        <v>1658</v>
      </c>
      <c r="B6" s="604" t="str" cm="1">
        <f t="array" ref="B6">_xlfn.IFS(
Content_!$D$7=1, VLOOKUP(Waste!$A6, Translation!$A:$S, Waste!B$1, FALSE),
Content_!$D$7=2, VLOOKUP(Waste!$A6, Translation!$A:$S, Waste!B$1 + 6, FALSE),
   Content_!$D$7=3, VLOOKUP(Waste!$A6, Translation!$A:$S, Waste!B$1 + 12, FALSE)
)</f>
        <v>Образующиеся отходы по типу</v>
      </c>
      <c r="C6" s="605" t="str" cm="1">
        <f t="array" ref="C6">_xlfn.IFS(
Content_!$D$7=1, VLOOKUP(Waste!$A6, Translation!$A:$S, Waste!C$1, FALSE),
Content_!$D$7=2, VLOOKUP(Waste!$A6, Translation!$A:$S, Waste!C$1 + 6, FALSE),
   Content_!$D$7=3, VLOOKUP(Waste!$A6, Translation!$A:$S, Waste!C$1 + 12, FALSE)
)</f>
        <v>тонн</v>
      </c>
      <c r="D6" s="606">
        <v>100341383</v>
      </c>
      <c r="E6" s="606">
        <v>93807384</v>
      </c>
      <c r="F6" s="606">
        <v>94723935</v>
      </c>
      <c r="G6" s="607">
        <v>102514185</v>
      </c>
      <c r="H6" s="513"/>
    </row>
    <row r="7" spans="1:11" ht="15.5" x14ac:dyDescent="0.35">
      <c r="A7" s="355" t="s">
        <v>1659</v>
      </c>
      <c r="B7" s="608" t="str" cm="1">
        <f t="array" ref="B7">_xlfn.IFS(
Content_!$D$7=1, VLOOKUP(Waste!$A7, Translation!$A:$S, Waste!B$1, FALSE),
Content_!$D$7=2, VLOOKUP(Waste!$A7, Translation!$A:$S, Waste!B$1 + 6, FALSE),
   Content_!$D$7=3, VLOOKUP(Waste!$A7, Translation!$A:$S, Waste!B$1 + 12, FALSE)
)</f>
        <v>Опасные отходы</v>
      </c>
      <c r="C7" s="609" t="str" cm="1">
        <f t="array" ref="C7">_xlfn.IFS(
Content_!$D$7=1, VLOOKUP(Waste!$A7, Translation!$A:$S, Waste!C$1, FALSE),
Content_!$D$7=2, VLOOKUP(Waste!$A7, Translation!$A:$S, Waste!C$1 + 6, FALSE),
   Content_!$D$7=3, VLOOKUP(Waste!$A7, Translation!$A:$S, Waste!C$1 + 12, FALSE)
)</f>
        <v>тонн</v>
      </c>
      <c r="D7" s="610">
        <v>453280</v>
      </c>
      <c r="E7" s="610">
        <v>524543</v>
      </c>
      <c r="F7" s="610">
        <v>536986</v>
      </c>
      <c r="G7" s="611">
        <v>394071</v>
      </c>
      <c r="H7" s="612"/>
      <c r="I7" s="613"/>
      <c r="J7" s="613"/>
      <c r="K7" s="613"/>
    </row>
    <row r="8" spans="1:11" ht="15.5" x14ac:dyDescent="0.35">
      <c r="A8" s="355" t="s">
        <v>1660</v>
      </c>
      <c r="B8" s="608" t="str" cm="1">
        <f t="array" ref="B8">_xlfn.IFS(
Content_!$D$7=1, VLOOKUP(Waste!$A8, Translation!$A:$S, Waste!B$1, FALSE),
Content_!$D$7=2, VLOOKUP(Waste!$A8, Translation!$A:$S, Waste!B$1 + 6, FALSE),
   Content_!$D$7=3, VLOOKUP(Waste!$A8, Translation!$A:$S, Waste!B$1 + 12, FALSE)
)</f>
        <v>Неопасные отходы</v>
      </c>
      <c r="C8" s="609" t="str" cm="1">
        <f t="array" ref="C8">_xlfn.IFS(
Content_!$D$7=1, VLOOKUP(Waste!$A8, Translation!$A:$S, Waste!C$1, FALSE),
Content_!$D$7=2, VLOOKUP(Waste!$A8, Translation!$A:$S, Waste!C$1 + 6, FALSE),
   Content_!$D$7=3, VLOOKUP(Waste!$A8, Translation!$A:$S, Waste!C$1 + 12, FALSE)
)</f>
        <v>тонн</v>
      </c>
      <c r="D8" s="614">
        <v>99888102</v>
      </c>
      <c r="E8" s="614">
        <v>93282841</v>
      </c>
      <c r="F8" s="614">
        <v>94186949</v>
      </c>
      <c r="G8" s="615">
        <v>102120114</v>
      </c>
      <c r="H8" s="612"/>
      <c r="I8" s="613"/>
      <c r="J8" s="613"/>
      <c r="K8" s="613"/>
    </row>
    <row r="9" spans="1:11" ht="15.5" x14ac:dyDescent="0.35">
      <c r="A9" s="355" t="s">
        <v>1661</v>
      </c>
      <c r="B9" s="616" t="str" cm="1">
        <f t="array" ref="B9">_xlfn.IFS(
Content_!$D$7=1, VLOOKUP(Waste!$A9, Translation!$A:$S, Waste!B$1, FALSE),
Content_!$D$7=2, VLOOKUP(Waste!$A9, Translation!$A:$S, Waste!B$1 + 6, FALSE),
   Content_!$D$7=3, VLOOKUP(Waste!$A9, Translation!$A:$S, Waste!B$1 + 12, FALSE)
)</f>
        <v>Золошлаковые отходы</v>
      </c>
      <c r="C9" s="363" t="str" cm="1">
        <f t="array" ref="C9">_xlfn.IFS(
Content_!$D$7=1, VLOOKUP(Waste!$A9, Translation!$A:$S, Waste!C$1, FALSE),
Content_!$D$7=2, VLOOKUP(Waste!$A9, Translation!$A:$S, Waste!C$1 + 6, FALSE),
   Content_!$D$7=3, VLOOKUP(Waste!$A9, Translation!$A:$S, Waste!C$1 + 12, FALSE)
)</f>
        <v>тонн</v>
      </c>
      <c r="D9" s="610">
        <v>6151179</v>
      </c>
      <c r="E9" s="610">
        <v>7226582</v>
      </c>
      <c r="F9" s="610">
        <v>7129158</v>
      </c>
      <c r="G9" s="611">
        <v>7401762</v>
      </c>
      <c r="H9" s="612"/>
      <c r="I9" s="613"/>
      <c r="J9" s="613"/>
      <c r="K9" s="613"/>
    </row>
    <row r="10" spans="1:11" ht="15.5" x14ac:dyDescent="0.35">
      <c r="A10" s="355" t="s">
        <v>1662</v>
      </c>
      <c r="B10" s="616" t="str" cm="1">
        <f t="array" ref="B10">_xlfn.IFS(
Content_!$D$7=1, VLOOKUP(Waste!$A10, Translation!$A:$S, Waste!B$1, FALSE),
Content_!$D$7=2, VLOOKUP(Waste!$A10, Translation!$A:$S, Waste!B$1 + 6, FALSE),
   Content_!$D$7=3, VLOOKUP(Waste!$A10, Translation!$A:$S, Waste!B$1 + 12, FALSE)
)</f>
        <v>Вскрышные породы</v>
      </c>
      <c r="C10" s="363" t="str" cm="1">
        <f t="array" ref="C10">_xlfn.IFS(
Content_!$D$7=1, VLOOKUP(Waste!$A10, Translation!$A:$S, Waste!C$1, FALSE),
Content_!$D$7=2, VLOOKUP(Waste!$A10, Translation!$A:$S, Waste!C$1 + 6, FALSE),
   Content_!$D$7=3, VLOOKUP(Waste!$A10, Translation!$A:$S, Waste!C$1 + 12, FALSE)
)</f>
        <v>тонн</v>
      </c>
      <c r="D10" s="610">
        <v>90078843</v>
      </c>
      <c r="E10" s="610">
        <v>81170939</v>
      </c>
      <c r="F10" s="610">
        <v>83723822</v>
      </c>
      <c r="G10" s="611">
        <v>89799349</v>
      </c>
      <c r="H10" s="612"/>
      <c r="I10" s="613"/>
      <c r="J10" s="613"/>
      <c r="K10" s="613"/>
    </row>
    <row r="11" spans="1:11" ht="15.5" x14ac:dyDescent="0.35">
      <c r="A11" s="355" t="s">
        <v>1663</v>
      </c>
      <c r="B11" s="617" t="str" cm="1">
        <f t="array" ref="B11">_xlfn.IFS(
Content_!$D$7=1, VLOOKUP(Waste!$A11, Translation!$A:$S, Waste!B$1, FALSE),
Content_!$D$7=2, VLOOKUP(Waste!$A11, Translation!$A:$S, Waste!B$1 + 6, FALSE),
   Content_!$D$7=3, VLOOKUP(Waste!$A11, Translation!$A:$S, Waste!B$1 + 12, FALSE)
)</f>
        <v>Прочие</v>
      </c>
      <c r="C11" s="385" t="str" cm="1">
        <f t="array" ref="C11">_xlfn.IFS(
Content_!$D$7=1, VLOOKUP(Waste!$A11, Translation!$A:$S, Waste!C$1, FALSE),
Content_!$D$7=2, VLOOKUP(Waste!$A11, Translation!$A:$S, Waste!C$1 + 6, FALSE),
   Content_!$D$7=3, VLOOKUP(Waste!$A11, Translation!$A:$S, Waste!C$1 + 12, FALSE)
)</f>
        <v>тонн</v>
      </c>
      <c r="D11" s="618">
        <v>3658081</v>
      </c>
      <c r="E11" s="618">
        <v>4885320</v>
      </c>
      <c r="F11" s="618">
        <v>3333969</v>
      </c>
      <c r="G11" s="619">
        <v>4919003</v>
      </c>
      <c r="H11" s="612"/>
      <c r="I11" s="613"/>
      <c r="J11" s="613"/>
      <c r="K11" s="613"/>
    </row>
    <row r="12" spans="1:11" ht="15.5" x14ac:dyDescent="0.35">
      <c r="A12" s="355" t="s">
        <v>1664</v>
      </c>
      <c r="B12" s="513"/>
      <c r="C12" s="513"/>
      <c r="D12" s="465"/>
      <c r="E12" s="620"/>
      <c r="F12" s="620"/>
      <c r="G12" s="620"/>
      <c r="H12" s="621"/>
    </row>
    <row r="13" spans="1:11" ht="121" customHeight="1" x14ac:dyDescent="0.35">
      <c r="A13" s="355" t="s">
        <v>1665</v>
      </c>
      <c r="B13" s="857"/>
      <c r="C13" s="857" t="e" cm="1">
        <f t="array" ref="C13">_xlfn.IFS(
Content_!$D$7=1, VLOOKUP(Waste!$A13, Translation!$A:$S, Waste!C$1, FALSE),
Content_!$D$7=2, VLOOKUP(Waste!$A13, Translation!$A:$S, Waste!C$1 + 6, FALSE),
   Content_!$D$7=3, VLOOKUP(Waste!$A13, Translation!$A:$S, Waste!C$1 + 12, FALSE)
)</f>
        <v>#N/A</v>
      </c>
      <c r="D13" s="857" t="e" cm="1">
        <f t="array" ref="D13">_xlfn.IFS(
Content_!$D$7=1, VLOOKUP(Waste!$A13, Translation!$A:$S, Waste!D$1, FALSE),
Content_!$D$7=2, VLOOKUP(Waste!$A13, Translation!$A:$S, Waste!D$1 + 6, FALSE),
   Content_!$D$7=3, VLOOKUP(Waste!$A13, Translation!$A:$S, Waste!D$1 + 12, FALSE)
)</f>
        <v>#N/A</v>
      </c>
      <c r="E13" s="857" t="e" cm="1">
        <f t="array" ref="E13">_xlfn.IFS(
Content_!$D$7=1, VLOOKUP(Waste!$A13, Translation!$A:$S, Waste!E$1, FALSE),
Content_!$D$7=2, VLOOKUP(Waste!$A13, Translation!$A:$S, Waste!E$1 + 6, FALSE),
   Content_!$D$7=3, VLOOKUP(Waste!$A13, Translation!$A:$S, Waste!E$1 + 12, FALSE)
)</f>
        <v>#N/A</v>
      </c>
      <c r="F13" s="857" t="e" cm="1">
        <f t="array" ref="F13">_xlfn.IFS(
Content_!$D$7=1, VLOOKUP(Waste!$A13, Translation!$A:$S, Waste!F$1, FALSE),
Content_!$D$7=2, VLOOKUP(Waste!$A13, Translation!$A:$S, Waste!F$1 + 6, FALSE),
   Content_!$D$7=3, VLOOKUP(Waste!$A13, Translation!$A:$S, Waste!F$1 + 12, FALSE)
)</f>
        <v>#N/A</v>
      </c>
      <c r="G13" s="857" t="e" cm="1">
        <f t="array" ref="G13">_xlfn.IFS(
Content_!$D$7=1, VLOOKUP(Waste!$A13, Translation!$A:$S, Waste!G$1, FALSE),
Content_!$D$7=2, VLOOKUP(Waste!$A13, Translation!$A:$S, Waste!G$1 + 6, FALSE),
   Content_!$D$7=3, VLOOKUP(Waste!$A13, Translation!$A:$S, Waste!G$1 + 12, FALSE)
)</f>
        <v>#N/A</v>
      </c>
      <c r="H13" s="622"/>
    </row>
  </sheetData>
  <sheetProtection algorithmName="SHA-512" hashValue="Wvn+SEam8c1g+zZPSa3pi4OFRCQd4vdu85XZOnWo8U3euCLqxmEY1rNjm3pUPYt7P4qQYwmaRjR4+UaweWGYrg==" saltValue="x6D/CmNcQzjSvruanLPh0A==" spinCount="100000" sheet="1" objects="1" scenarios="1"/>
  <mergeCells count="2">
    <mergeCell ref="B3:G3"/>
    <mergeCell ref="B13:G13"/>
  </mergeCells>
  <phoneticPr fontId="20" type="noConversion"/>
  <hyperlinks>
    <hyperlink ref="B2" location="Content!A1" display="Content!A1" xr:uid="{B4BD885B-38E1-489D-BDE9-F27BE8D1BE78}"/>
  </hyperlink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D2288-EDB8-4FF4-87E0-2BBB0A20AE40}">
  <sheetPr codeName="Sheet11"/>
  <dimension ref="A1:G20"/>
  <sheetViews>
    <sheetView showGridLines="0" topLeftCell="B1" zoomScale="75" zoomScaleNormal="75" workbookViewId="0">
      <selection activeCell="E3" sqref="E3"/>
    </sheetView>
  </sheetViews>
  <sheetFormatPr defaultRowHeight="14.5" x14ac:dyDescent="0.35"/>
  <cols>
    <col min="1" max="1" width="6" customWidth="1"/>
    <col min="2" max="2" width="75.6328125" customWidth="1"/>
    <col min="3" max="7" width="25.6328125" style="121" customWidth="1"/>
  </cols>
  <sheetData>
    <row r="1" spans="1:7" s="264" customFormat="1" ht="53.5" customHeight="1" x14ac:dyDescent="0.35">
      <c r="A1" s="264">
        <v>1</v>
      </c>
      <c r="B1" s="264">
        <v>2</v>
      </c>
      <c r="C1" s="264">
        <v>3</v>
      </c>
      <c r="D1" s="264">
        <v>4</v>
      </c>
      <c r="E1" s="264">
        <v>5</v>
      </c>
      <c r="F1" s="264">
        <v>6</v>
      </c>
      <c r="G1" s="264">
        <v>7</v>
      </c>
    </row>
    <row r="2" spans="1:7" ht="24.5" customHeight="1" x14ac:dyDescent="0.45">
      <c r="A2" s="266" t="s">
        <v>1675</v>
      </c>
      <c r="B2" s="332" t="str" cm="1">
        <f t="array" ref="B2">_xlfn.IFS(
Content_!$D$7=1, VLOOKUP(Expenditure!$A2, Translation!$A:$S, Expenditure!B$1, FALSE),
Content_!$D$7=2, VLOOKUP(Expenditure!$A2, Translation!$A:$S, Expenditure!B$1 + 6, FALSE),
   Content_!$D$7=3, VLOOKUP(Expenditure!$A2, Translation!$A:$S, Expenditure!B$1 + 12, FALSE)
)</f>
        <v>Расходы, связанные с охраной окружающей среды</v>
      </c>
      <c r="C2" s="90"/>
      <c r="D2" s="91"/>
      <c r="E2" s="91"/>
      <c r="F2" s="91"/>
      <c r="G2" s="91"/>
    </row>
    <row r="3" spans="1:7" ht="15.5" x14ac:dyDescent="0.35">
      <c r="A3" s="266" t="s">
        <v>1676</v>
      </c>
      <c r="B3" s="8"/>
      <c r="C3" s="23"/>
      <c r="D3" s="91"/>
      <c r="E3" s="91"/>
      <c r="F3" s="91"/>
      <c r="G3" s="91"/>
    </row>
    <row r="4" spans="1:7" ht="15.5" x14ac:dyDescent="0.35">
      <c r="A4" s="266" t="s">
        <v>1678</v>
      </c>
      <c r="B4" s="339"/>
      <c r="C4" s="83" t="str" cm="1">
        <f t="array" ref="C4">_xlfn.IFS(
Content_!$D$7=1, VLOOKUP(Expenditure!$A4, Translation!$A:$S, Expenditure!C$1, FALSE),
Content_!$D$7=2, VLOOKUP(Expenditure!$A4, Translation!$A:$S, Expenditure!C$1 + 6, FALSE),
   Content_!$D$7=3, VLOOKUP(Expenditure!$A4, Translation!$A:$S, Expenditure!C$1 + 12, FALSE)
)</f>
        <v>Единица измерения</v>
      </c>
      <c r="D4" s="205">
        <v>2020</v>
      </c>
      <c r="E4" s="206">
        <v>2021</v>
      </c>
      <c r="F4" s="92">
        <v>2022</v>
      </c>
      <c r="G4" s="206">
        <v>2023</v>
      </c>
    </row>
    <row r="5" spans="1:7" ht="36" customHeight="1" x14ac:dyDescent="0.35">
      <c r="A5" s="266" t="s">
        <v>1679</v>
      </c>
      <c r="B5" s="35" t="str" cm="1">
        <f t="array" ref="B5">_xlfn.IFS(
Content_!$D$7=1, VLOOKUP(Expenditure!$A5, Translation!$A:$S, Expenditure!B$1, FALSE),
Content_!$D$7=2, VLOOKUP(Expenditure!$A5, Translation!$A:$S, Expenditure!B$1 + 6, FALSE),
   Content_!$D$7=3, VLOOKUP(Expenditure!$A5, Translation!$A:$S, Expenditure!B$1 + 12, FALSE)
)</f>
        <v>Расходы на охрану окружающей среды без учета платежей за эмиссии</v>
      </c>
      <c r="C5" s="122" t="str" cm="1">
        <f t="array" ref="C5">_xlfn.IFS(
Content_!$D$7=1, VLOOKUP(Expenditure!$A5, Translation!$A:$S, Expenditure!C$1, FALSE),
Content_!$D$7=2, VLOOKUP(Expenditure!$A5, Translation!$A:$S, Expenditure!C$1 + 6, FALSE),
   Content_!$D$7=3, VLOOKUP(Expenditure!$A5, Translation!$A:$S, Expenditure!C$1 + 12, FALSE)
)</f>
        <v>млн тенге</v>
      </c>
      <c r="D5" s="241">
        <v>30620</v>
      </c>
      <c r="E5" s="241">
        <v>41592</v>
      </c>
      <c r="F5" s="242">
        <v>42537</v>
      </c>
      <c r="G5" s="243">
        <v>60862</v>
      </c>
    </row>
    <row r="6" spans="1:7" ht="15.5" x14ac:dyDescent="0.35">
      <c r="A6" s="266" t="s">
        <v>1680</v>
      </c>
      <c r="B6" s="74" t="str" cm="1">
        <f t="array" ref="B6">_xlfn.IFS(
Content_!$D$7=1, VLOOKUP(Expenditure!$A6, Translation!$A:$S, Expenditure!B$1, FALSE),
Content_!$D$7=2, VLOOKUP(Expenditure!$A6, Translation!$A:$S, Expenditure!B$1 + 6, FALSE),
   Content_!$D$7=3, VLOOKUP(Expenditure!$A6, Translation!$A:$S, Expenditure!B$1 + 12, FALSE)
)</f>
        <v>по типу мероприятий</v>
      </c>
      <c r="C6" s="244"/>
      <c r="D6" s="245"/>
      <c r="E6" s="245"/>
      <c r="F6" s="245"/>
      <c r="G6" s="245"/>
    </row>
    <row r="7" spans="1:7" ht="15.5" x14ac:dyDescent="0.35">
      <c r="A7" s="266" t="s">
        <v>1681</v>
      </c>
      <c r="B7" s="235" t="str" cm="1">
        <f t="array" ref="B7">_xlfn.IFS(
Content_!$D$7=1, VLOOKUP(Expenditure!$A7, Translation!$A:$S, Expenditure!B$1, FALSE),
Content_!$D$7=2, VLOOKUP(Expenditure!$A7, Translation!$A:$S, Expenditure!B$1 + 6, FALSE),
   Content_!$D$7=3, VLOOKUP(Expenditure!$A7, Translation!$A:$S, Expenditure!B$1 + 12, FALSE)
)</f>
        <v>Внедрение технологий, в т.ч.</v>
      </c>
      <c r="C7" s="94" t="str" cm="1">
        <f t="array" ref="C7">_xlfn.IFS(
Content_!$D$7=1, VLOOKUP(Expenditure!$A7, Translation!$A:$S, Expenditure!C$1, FALSE),
Content_!$D$7=2, VLOOKUP(Expenditure!$A7, Translation!$A:$S, Expenditure!C$1 + 6, FALSE),
   Content_!$D$7=3, VLOOKUP(Expenditure!$A7, Translation!$A:$S, Expenditure!C$1 + 12, FALSE)
)</f>
        <v>млн тенге</v>
      </c>
      <c r="D7" s="246">
        <v>1235</v>
      </c>
      <c r="E7" s="246">
        <v>4580</v>
      </c>
      <c r="F7" s="246">
        <v>1151</v>
      </c>
      <c r="G7" s="129">
        <v>7904</v>
      </c>
    </row>
    <row r="8" spans="1:7" ht="15.5" x14ac:dyDescent="0.35">
      <c r="A8" s="266" t="s">
        <v>1682</v>
      </c>
      <c r="B8" s="336" t="str" cm="1">
        <f t="array" ref="B8">_xlfn.IFS(
Content_!$D$7=1, VLOOKUP(Expenditure!$A8, Translation!$A:$S, Expenditure!B$1, FALSE),
Content_!$D$7=2, VLOOKUP(Expenditure!$A8, Translation!$A:$S, Expenditure!B$1 + 6, FALSE),
   Content_!$D$7=3, VLOOKUP(Expenditure!$A8, Translation!$A:$S, Expenditure!B$1 + 12, FALSE)
)</f>
        <v xml:space="preserve"> НДТ</v>
      </c>
      <c r="C8" s="94" t="str" cm="1">
        <f t="array" ref="C8">_xlfn.IFS(
Content_!$D$7=1, VLOOKUP(Expenditure!$A8, Translation!$A:$S, Expenditure!C$1, FALSE),
Content_!$D$7=2, VLOOKUP(Expenditure!$A8, Translation!$A:$S, Expenditure!C$1 + 6, FALSE),
   Content_!$D$7=3, VLOOKUP(Expenditure!$A8, Translation!$A:$S, Expenditure!C$1 + 12, FALSE)
)</f>
        <v>млн тенге</v>
      </c>
      <c r="D8" s="95">
        <v>0</v>
      </c>
      <c r="E8" s="95">
        <v>0</v>
      </c>
      <c r="F8" s="95">
        <v>9</v>
      </c>
      <c r="G8" s="163">
        <v>0</v>
      </c>
    </row>
    <row r="9" spans="1:7" ht="15.5" x14ac:dyDescent="0.35">
      <c r="A9" s="266" t="s">
        <v>1683</v>
      </c>
      <c r="B9" s="336" t="str" cm="1">
        <f t="array" ref="B9">_xlfn.IFS(
Content_!$D$7=1, VLOOKUP(Expenditure!$A9, Translation!$A:$S, Expenditure!B$1, FALSE),
Content_!$D$7=2, VLOOKUP(Expenditure!$A9, Translation!$A:$S, Expenditure!B$1 + 6, FALSE),
   Content_!$D$7=3, VLOOKUP(Expenditure!$A9, Translation!$A:$S, Expenditure!B$1 + 12, FALSE)
)</f>
        <v>Автоматические системы мониторинга</v>
      </c>
      <c r="C9" s="94" t="str" cm="1">
        <f t="array" ref="C9">_xlfn.IFS(
Content_!$D$7=1, VLOOKUP(Expenditure!$A9, Translation!$A:$S, Expenditure!C$1, FALSE),
Content_!$D$7=2, VLOOKUP(Expenditure!$A9, Translation!$A:$S, Expenditure!C$1 + 6, FALSE),
   Content_!$D$7=3, VLOOKUP(Expenditure!$A9, Translation!$A:$S, Expenditure!C$1 + 12, FALSE)
)</f>
        <v>млн тенге</v>
      </c>
      <c r="D9" s="95">
        <v>0</v>
      </c>
      <c r="E9" s="95">
        <v>0</v>
      </c>
      <c r="F9" s="246">
        <v>1093</v>
      </c>
      <c r="G9" s="129">
        <v>1811</v>
      </c>
    </row>
    <row r="10" spans="1:7" ht="15.5" x14ac:dyDescent="0.35">
      <c r="A10" s="266" t="s">
        <v>1684</v>
      </c>
      <c r="B10" s="235" t="str" cm="1">
        <f t="array" ref="B10">_xlfn.IFS(
Content_!$D$7=1, VLOOKUP(Expenditure!$A10, Translation!$A:$S, Expenditure!B$1, FALSE),
Content_!$D$7=2, VLOOKUP(Expenditure!$A10, Translation!$A:$S, Expenditure!B$1 + 6, FALSE),
   Content_!$D$7=3, VLOOKUP(Expenditure!$A10, Translation!$A:$S, Expenditure!B$1 + 12, FALSE)
)</f>
        <v>Лесоклиматические проекты</v>
      </c>
      <c r="C10" s="94" t="str" cm="1">
        <f t="array" ref="C10">_xlfn.IFS(
Content_!$D$7=1, VLOOKUP(Expenditure!$A10, Translation!$A:$S, Expenditure!C$1, FALSE),
Content_!$D$7=2, VLOOKUP(Expenditure!$A10, Translation!$A:$S, Expenditure!C$1 + 6, FALSE),
   Content_!$D$7=3, VLOOKUP(Expenditure!$A10, Translation!$A:$S, Expenditure!C$1 + 12, FALSE)
)</f>
        <v>млн тенге</v>
      </c>
      <c r="D10" s="95">
        <v>0</v>
      </c>
      <c r="E10" s="95">
        <v>0</v>
      </c>
      <c r="F10" s="95">
        <v>0</v>
      </c>
      <c r="G10" s="163">
        <v>852</v>
      </c>
    </row>
    <row r="11" spans="1:7" ht="15.5" x14ac:dyDescent="0.35">
      <c r="A11" s="266" t="s">
        <v>1685</v>
      </c>
      <c r="B11" s="235" t="str" cm="1">
        <f t="array" ref="B11">_xlfn.IFS(
Content_!$D$7=1, VLOOKUP(Expenditure!$A11, Translation!$A:$S, Expenditure!B$1, FALSE),
Content_!$D$7=2, VLOOKUP(Expenditure!$A11, Translation!$A:$S, Expenditure!B$1 + 6, FALSE),
   Content_!$D$7=3, VLOOKUP(Expenditure!$A11, Translation!$A:$S, Expenditure!B$1 + 12, FALSE)
)</f>
        <v>Энергоэффективность</v>
      </c>
      <c r="C11" s="94" t="str" cm="1">
        <f t="array" ref="C11">_xlfn.IFS(
Content_!$D$7=1, VLOOKUP(Expenditure!$A11, Translation!$A:$S, Expenditure!C$1, FALSE),
Content_!$D$7=2, VLOOKUP(Expenditure!$A11, Translation!$A:$S, Expenditure!C$1 + 6, FALSE),
   Content_!$D$7=3, VLOOKUP(Expenditure!$A11, Translation!$A:$S, Expenditure!C$1 + 12, FALSE)
)</f>
        <v>млн тенге</v>
      </c>
      <c r="D11" s="246">
        <v>1085</v>
      </c>
      <c r="E11" s="95">
        <v>184</v>
      </c>
      <c r="F11" s="95">
        <v>921</v>
      </c>
      <c r="G11" s="129">
        <v>4230</v>
      </c>
    </row>
    <row r="12" spans="1:7" ht="15.5" x14ac:dyDescent="0.35">
      <c r="A12" s="266" t="s">
        <v>1686</v>
      </c>
      <c r="B12" s="235" t="str" cm="1">
        <f t="array" ref="B12">_xlfn.IFS(
Content_!$D$7=1, VLOOKUP(Expenditure!$A12, Translation!$A:$S, Expenditure!B$1, FALSE),
Content_!$D$7=2, VLOOKUP(Expenditure!$A12, Translation!$A:$S, Expenditure!B$1 + 6, FALSE),
   Content_!$D$7=3, VLOOKUP(Expenditure!$A12, Translation!$A:$S, Expenditure!B$1 + 12, FALSE)
)</f>
        <v xml:space="preserve">Исследования и разработки </v>
      </c>
      <c r="C12" s="94" t="str" cm="1">
        <f t="array" ref="C12">_xlfn.IFS(
Content_!$D$7=1, VLOOKUP(Expenditure!$A12, Translation!$A:$S, Expenditure!C$1, FALSE),
Content_!$D$7=2, VLOOKUP(Expenditure!$A12, Translation!$A:$S, Expenditure!C$1 + 6, FALSE),
   Content_!$D$7=3, VLOOKUP(Expenditure!$A12, Translation!$A:$S, Expenditure!C$1 + 12, FALSE)
)</f>
        <v>млн тенге</v>
      </c>
      <c r="D12" s="246">
        <v>1153</v>
      </c>
      <c r="E12" s="95">
        <v>728</v>
      </c>
      <c r="F12" s="95">
        <v>891</v>
      </c>
      <c r="G12" s="163">
        <v>890</v>
      </c>
    </row>
    <row r="13" spans="1:7" ht="15.5" x14ac:dyDescent="0.35">
      <c r="A13" s="266" t="s">
        <v>1687</v>
      </c>
      <c r="B13" s="235" t="str" cm="1">
        <f t="array" ref="B13">_xlfn.IFS(
Content_!$D$7=1, VLOOKUP(Expenditure!$A13, Translation!$A:$S, Expenditure!B$1, FALSE),
Content_!$D$7=2, VLOOKUP(Expenditure!$A13, Translation!$A:$S, Expenditure!B$1 + 6, FALSE),
   Content_!$D$7=3, VLOOKUP(Expenditure!$A13, Translation!$A:$S, Expenditure!B$1 + 12, FALSE)
)</f>
        <v>Прочие</v>
      </c>
      <c r="C13" s="94" t="str" cm="1">
        <f t="array" ref="C13">_xlfn.IFS(
Content_!$D$7=1, VLOOKUP(Expenditure!$A13, Translation!$A:$S, Expenditure!C$1, FALSE),
Content_!$D$7=2, VLOOKUP(Expenditure!$A13, Translation!$A:$S, Expenditure!C$1 + 6, FALSE),
   Content_!$D$7=3, VLOOKUP(Expenditure!$A13, Translation!$A:$S, Expenditure!C$1 + 12, FALSE)
)</f>
        <v>млн тенге</v>
      </c>
      <c r="D13" s="246">
        <v>27148</v>
      </c>
      <c r="E13" s="246">
        <v>36100</v>
      </c>
      <c r="F13" s="246">
        <v>39575</v>
      </c>
      <c r="G13" s="129">
        <v>46977</v>
      </c>
    </row>
    <row r="14" spans="1:7" ht="15.5" x14ac:dyDescent="0.35">
      <c r="A14" s="266" t="s">
        <v>1688</v>
      </c>
      <c r="B14" s="35" t="str" cm="1">
        <f t="array" ref="B14">_xlfn.IFS(
Content_!$D$7=1, VLOOKUP(Expenditure!$A14, Translation!$A:$S, Expenditure!B$1, FALSE),
Content_!$D$7=2, VLOOKUP(Expenditure!$A14, Translation!$A:$S, Expenditure!B$1 + 6, FALSE),
   Content_!$D$7=3, VLOOKUP(Expenditure!$A14, Translation!$A:$S, Expenditure!B$1 + 12, FALSE)
)</f>
        <v>Платежи за эмиссии, в т.ч.</v>
      </c>
      <c r="C14" s="247" t="str" cm="1">
        <f t="array" ref="C14">_xlfn.IFS(
Content_!$D$7=1, VLOOKUP(Expenditure!$A14, Translation!$A:$S, Expenditure!C$1, FALSE),
Content_!$D$7=2, VLOOKUP(Expenditure!$A14, Translation!$A:$S, Expenditure!C$1 + 6, FALSE),
   Content_!$D$7=3, VLOOKUP(Expenditure!$A14, Translation!$A:$S, Expenditure!C$1 + 12, FALSE)
)</f>
        <v>млн тенге</v>
      </c>
      <c r="D14" s="242">
        <v>10957</v>
      </c>
      <c r="E14" s="242">
        <v>13717</v>
      </c>
      <c r="F14" s="242">
        <v>13747</v>
      </c>
      <c r="G14" s="248">
        <v>14957</v>
      </c>
    </row>
    <row r="15" spans="1:7" ht="15.5" x14ac:dyDescent="0.35">
      <c r="A15" s="266" t="s">
        <v>1689</v>
      </c>
      <c r="B15" s="333" t="str" cm="1">
        <f t="array" ref="B15">_xlfn.IFS(
Content_!$D$7=1, VLOOKUP(Expenditure!$A15, Translation!$A:$S, Expenditure!B$1, FALSE),
Content_!$D$7=2, VLOOKUP(Expenditure!$A15, Translation!$A:$S, Expenditure!B$1 + 6, FALSE),
   Content_!$D$7=3, VLOOKUP(Expenditure!$A15, Translation!$A:$S, Expenditure!B$1 + 12, FALSE)
)</f>
        <v>Сумма нормативных платежей за эмиссии (налог)</v>
      </c>
      <c r="C15" s="94" t="str" cm="1">
        <f t="array" ref="C15">_xlfn.IFS(
Content_!$D$7=1, VLOOKUP(Expenditure!$A15, Translation!$A:$S, Expenditure!C$1, FALSE),
Content_!$D$7=2, VLOOKUP(Expenditure!$A15, Translation!$A:$S, Expenditure!C$1 + 6, FALSE),
   Content_!$D$7=3, VLOOKUP(Expenditure!$A15, Translation!$A:$S, Expenditure!C$1 + 12, FALSE)
)</f>
        <v>млн тенге</v>
      </c>
      <c r="D15" s="246">
        <v>10887</v>
      </c>
      <c r="E15" s="246">
        <v>13697</v>
      </c>
      <c r="F15" s="246">
        <v>13739</v>
      </c>
      <c r="G15" s="129">
        <v>14620</v>
      </c>
    </row>
    <row r="16" spans="1:7" ht="15.5" x14ac:dyDescent="0.35">
      <c r="A16" s="266" t="s">
        <v>1690</v>
      </c>
      <c r="B16" s="333" t="str" cm="1">
        <f t="array" ref="B16">_xlfn.IFS(
Content_!$D$7=1, VLOOKUP(Expenditure!$A16, Translation!$A:$S, Expenditure!B$1, FALSE),
Content_!$D$7=2, VLOOKUP(Expenditure!$A16, Translation!$A:$S, Expenditure!B$1 + 6, FALSE),
   Content_!$D$7=3, VLOOKUP(Expenditure!$A16, Translation!$A:$S, Expenditure!B$1 + 12, FALSE)
)</f>
        <v>Сумма платежей за сверхнормативные эмиссии</v>
      </c>
      <c r="C16" s="94" t="str" cm="1">
        <f t="array" ref="C16">_xlfn.IFS(
Content_!$D$7=1, VLOOKUP(Expenditure!$A16, Translation!$A:$S, Expenditure!C$1, FALSE),
Content_!$D$7=2, VLOOKUP(Expenditure!$A16, Translation!$A:$S, Expenditure!C$1 + 6, FALSE),
   Content_!$D$7=3, VLOOKUP(Expenditure!$A16, Translation!$A:$S, Expenditure!C$1 + 12, FALSE)
)</f>
        <v>млн тенге</v>
      </c>
      <c r="D16" s="95">
        <v>70</v>
      </c>
      <c r="E16" s="95">
        <v>20</v>
      </c>
      <c r="F16" s="95">
        <v>8</v>
      </c>
      <c r="G16" s="163">
        <v>336</v>
      </c>
    </row>
    <row r="17" spans="1:7" x14ac:dyDescent="0.35">
      <c r="A17" s="266" t="s">
        <v>1691</v>
      </c>
      <c r="B17" s="858" t="str" cm="1">
        <f t="array" ref="B17">_xlfn.IFS(
Content_!$D$7=1, VLOOKUP(Expenditure!$A17, Translation!$A:$S, Expenditure!B$1, FALSE),
Content_!$D$7=2, VLOOKUP(Expenditure!$A17, Translation!$A:$S, Expenditure!B$1 + 6, FALSE),
   Content_!$D$7=3, VLOOKUP(Expenditure!$A17, Translation!$A:$S, Expenditure!B$1 + 12, FALSE)
)</f>
        <v>Сумма оплаченных штрафов за нарушение природоохранного законодательства</v>
      </c>
      <c r="C17" s="858" cm="1">
        <f t="array" ref="C17">_xlfn.IFS(
Content_!$D$7=1, VLOOKUP(Expenditure!$A17, Translation!$A:$S, Expenditure!C$1, FALSE),
Content_!$D$7=2, VLOOKUP(Expenditure!$A17, Translation!$A:$S, Expenditure!C$1 + 6, FALSE),
   Content_!$D$7=3, VLOOKUP(Expenditure!$A17, Translation!$A:$S, Expenditure!C$1 + 12, FALSE)
)</f>
        <v>0</v>
      </c>
      <c r="D17" s="858" cm="1">
        <f t="array" ref="D17">_xlfn.IFS(
Content_!$D$7=1, VLOOKUP(Expenditure!$A17, Translation!$A:$S, Expenditure!D$1, FALSE),
Content_!$D$7=2, VLOOKUP(Expenditure!$A17, Translation!$A:$S, Expenditure!D$1 + 6, FALSE),
   Content_!$D$7=3, VLOOKUP(Expenditure!$A17, Translation!$A:$S, Expenditure!D$1 + 12, FALSE)
)</f>
        <v>0</v>
      </c>
      <c r="E17" s="858" cm="1">
        <f t="array" ref="E17">_xlfn.IFS(
Content_!$D$7=1, VLOOKUP(Expenditure!$A17, Translation!$A:$S, Expenditure!E$1, FALSE),
Content_!$D$7=2, VLOOKUP(Expenditure!$A17, Translation!$A:$S, Expenditure!E$1 + 6, FALSE),
   Content_!$D$7=3, VLOOKUP(Expenditure!$A17, Translation!$A:$S, Expenditure!E$1 + 12, FALSE)
)</f>
        <v>0</v>
      </c>
      <c r="F17" s="858" cm="1">
        <f t="array" ref="F17">_xlfn.IFS(
Content_!$D$7=1, VLOOKUP(Expenditure!$A17, Translation!$A:$S, Expenditure!F$1, FALSE),
Content_!$D$7=2, VLOOKUP(Expenditure!$A17, Translation!$A:$S, Expenditure!F$1 + 6, FALSE),
   Content_!$D$7=3, VLOOKUP(Expenditure!$A17, Translation!$A:$S, Expenditure!F$1 + 12, FALSE)
)</f>
        <v>0</v>
      </c>
      <c r="G17" s="249"/>
    </row>
    <row r="18" spans="1:7" ht="15.5" x14ac:dyDescent="0.35">
      <c r="A18" s="266" t="s">
        <v>1692</v>
      </c>
      <c r="B18" s="334" t="str" cm="1">
        <f t="array" ref="B18">_xlfn.IFS(
Content_!$D$7=1, VLOOKUP(Expenditure!$A18, Translation!$A:$S, Expenditure!B$1, FALSE),
Content_!$D$7=2, VLOOKUP(Expenditure!$A18, Translation!$A:$S, Expenditure!B$1 + 6, FALSE),
   Content_!$D$7=3, VLOOKUP(Expenditure!$A18, Translation!$A:$S, Expenditure!B$1 + 12, FALSE)
)</f>
        <v>Предъявлено</v>
      </c>
      <c r="C18" s="120" t="str" cm="1">
        <f t="array" ref="C18">_xlfn.IFS(
Content_!$D$7=1, VLOOKUP(Expenditure!$A18, Translation!$A:$S, Expenditure!C$1, FALSE),
Content_!$D$7=2, VLOOKUP(Expenditure!$A18, Translation!$A:$S, Expenditure!C$1 + 6, FALSE),
   Content_!$D$7=3, VLOOKUP(Expenditure!$A18, Translation!$A:$S, Expenditure!C$1 + 12, FALSE)
)</f>
        <v>млн тенге</v>
      </c>
      <c r="D18" s="95">
        <v>269</v>
      </c>
      <c r="E18" s="95">
        <v>752</v>
      </c>
      <c r="F18" s="246">
        <v>1832</v>
      </c>
      <c r="G18" s="129">
        <v>7859</v>
      </c>
    </row>
    <row r="19" spans="1:7" ht="15.5" x14ac:dyDescent="0.35">
      <c r="A19" s="266" t="s">
        <v>1693</v>
      </c>
      <c r="B19" s="334" t="str" cm="1">
        <f t="array" ref="B19">_xlfn.IFS(
Content_!$D$7=1, VLOOKUP(Expenditure!$A19, Translation!$A:$S, Expenditure!B$1, FALSE),
Content_!$D$7=2, VLOOKUP(Expenditure!$A19, Translation!$A:$S, Expenditure!B$1 + 6, FALSE),
   Content_!$D$7=3, VLOOKUP(Expenditure!$A19, Translation!$A:$S, Expenditure!B$1 + 12, FALSE)
)</f>
        <v>Оплачено</v>
      </c>
      <c r="C19" s="120" t="str" cm="1">
        <f t="array" ref="C19">_xlfn.IFS(
Content_!$D$7=1, VLOOKUP(Expenditure!$A19, Translation!$A:$S, Expenditure!C$1, FALSE),
Content_!$D$7=2, VLOOKUP(Expenditure!$A19, Translation!$A:$S, Expenditure!C$1 + 6, FALSE),
   Content_!$D$7=3, VLOOKUP(Expenditure!$A19, Translation!$A:$S, Expenditure!C$1 + 12, FALSE)
)</f>
        <v>млн тенге</v>
      </c>
      <c r="D19" s="95">
        <v>335</v>
      </c>
      <c r="E19" s="95">
        <v>627</v>
      </c>
      <c r="F19" s="246">
        <v>1937</v>
      </c>
      <c r="G19" s="129">
        <v>7883</v>
      </c>
    </row>
    <row r="20" spans="1:7" ht="15.5" x14ac:dyDescent="0.35">
      <c r="A20" s="266" t="s">
        <v>1694</v>
      </c>
      <c r="B20" s="335" t="str" cm="1">
        <f t="array" ref="B20">_xlfn.IFS(
Content_!$D$7=1, VLOOKUP(Expenditure!$A20, Translation!$A:$S, Expenditure!B$1, FALSE),
Content_!$D$7=2, VLOOKUP(Expenditure!$A20, Translation!$A:$S, Expenditure!B$1 + 6, FALSE),
   Content_!$D$7=3, VLOOKUP(Expenditure!$A20, Translation!$A:$S, Expenditure!B$1 + 12, FALSE)
)</f>
        <v>Случаи нефинансовых санкций</v>
      </c>
      <c r="C20" s="119"/>
      <c r="D20" s="111">
        <v>0</v>
      </c>
      <c r="E20" s="111">
        <v>0</v>
      </c>
      <c r="F20" s="111">
        <v>2</v>
      </c>
      <c r="G20" s="166">
        <v>1</v>
      </c>
    </row>
  </sheetData>
  <sheetProtection algorithmName="SHA-512" hashValue="38i83/TvABo1dDEcvWeyzZwXGFVV+hAQHRo1OSq9lXHgZt3VO9WpUteNXn45CYi0R+vEZuUbXtE6s3Q+awVWVA==" saltValue="IBxxjYJ4gZDM4urcvGdlZg==" spinCount="100000" sheet="1" objects="1" scenarios="1"/>
  <mergeCells count="1">
    <mergeCell ref="B17:F17"/>
  </mergeCells>
  <phoneticPr fontId="20" type="noConversion"/>
  <hyperlinks>
    <hyperlink ref="B2" location="Content!A1" display="Content!A1" xr:uid="{85DA6AF1-C579-411F-AC0D-FA77FFCEDBC1}"/>
  </hyperlink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F0AD6-3F2B-45E9-8939-750CA3F5F31F}">
  <sheetPr codeName="Sheet12"/>
  <dimension ref="B1:I33"/>
  <sheetViews>
    <sheetView showGridLines="0" zoomScale="45" workbookViewId="0">
      <selection activeCell="I5" sqref="I5"/>
    </sheetView>
  </sheetViews>
  <sheetFormatPr defaultRowHeight="14.5" x14ac:dyDescent="0.35"/>
  <cols>
    <col min="1" max="1" width="6.6328125" customWidth="1"/>
    <col min="2" max="2" width="18.453125" customWidth="1"/>
    <col min="3" max="3" width="20.1796875" customWidth="1"/>
    <col min="4" max="4" width="17.54296875" customWidth="1"/>
    <col min="5" max="5" width="21.08984375" customWidth="1"/>
    <col min="6" max="6" width="17.6328125" customWidth="1"/>
    <col min="7" max="7" width="25.54296875" customWidth="1"/>
    <col min="8" max="8" width="28.36328125" customWidth="1"/>
    <col min="9" max="9" width="24.81640625" customWidth="1"/>
  </cols>
  <sheetData>
    <row r="1" spans="2:9" ht="72.5" customHeight="1" x14ac:dyDescent="0.35"/>
    <row r="2" spans="2:9" ht="22" customHeight="1" x14ac:dyDescent="0.4">
      <c r="B2" s="9" t="s">
        <v>382</v>
      </c>
    </row>
    <row r="3" spans="2:9" ht="42" customHeight="1" x14ac:dyDescent="0.35">
      <c r="B3" s="860" t="s">
        <v>397</v>
      </c>
      <c r="C3" s="860"/>
      <c r="D3" s="860"/>
      <c r="E3" s="860"/>
      <c r="F3" s="860"/>
      <c r="G3" s="860"/>
      <c r="H3" s="860"/>
      <c r="I3" s="860"/>
    </row>
    <row r="5" spans="2:9" ht="93" x14ac:dyDescent="0.35">
      <c r="B5" s="30" t="s">
        <v>87</v>
      </c>
      <c r="C5" s="32" t="s">
        <v>88</v>
      </c>
      <c r="D5" s="33" t="s">
        <v>89</v>
      </c>
      <c r="E5" s="32" t="s">
        <v>90</v>
      </c>
      <c r="F5" s="33" t="s">
        <v>352</v>
      </c>
      <c r="G5" s="34" t="s">
        <v>91</v>
      </c>
      <c r="H5" s="34" t="s">
        <v>299</v>
      </c>
      <c r="I5" s="31" t="s">
        <v>92</v>
      </c>
    </row>
    <row r="6" spans="2:9" ht="32.5" customHeight="1" x14ac:dyDescent="0.35">
      <c r="B6" s="861" t="s">
        <v>353</v>
      </c>
      <c r="C6" s="861"/>
      <c r="D6" s="861"/>
      <c r="E6" s="861"/>
      <c r="F6" s="861"/>
      <c r="G6" s="861"/>
      <c r="H6" s="861"/>
      <c r="I6" s="861"/>
    </row>
    <row r="7" spans="2:9" ht="70.5" customHeight="1" x14ac:dyDescent="0.35">
      <c r="B7" s="14" t="s">
        <v>300</v>
      </c>
      <c r="C7" s="14" t="s">
        <v>301</v>
      </c>
      <c r="D7" s="859" t="s">
        <v>302</v>
      </c>
      <c r="E7" s="14" t="s">
        <v>303</v>
      </c>
      <c r="F7" s="24">
        <v>1060</v>
      </c>
      <c r="G7" s="14" t="s">
        <v>304</v>
      </c>
      <c r="H7" s="14" t="s">
        <v>305</v>
      </c>
      <c r="I7" s="14" t="s">
        <v>306</v>
      </c>
    </row>
    <row r="8" spans="2:9" ht="68" customHeight="1" x14ac:dyDescent="0.35">
      <c r="B8" s="14" t="s">
        <v>307</v>
      </c>
      <c r="C8" s="14" t="s">
        <v>301</v>
      </c>
      <c r="D8" s="859"/>
      <c r="E8" s="14" t="s">
        <v>303</v>
      </c>
      <c r="F8" s="25">
        <v>1233.8</v>
      </c>
      <c r="G8" s="14" t="s">
        <v>304</v>
      </c>
      <c r="H8" s="14" t="s">
        <v>305</v>
      </c>
      <c r="I8" s="14" t="s">
        <v>306</v>
      </c>
    </row>
    <row r="9" spans="2:9" ht="71" customHeight="1" x14ac:dyDescent="0.35">
      <c r="B9" s="14" t="s">
        <v>308</v>
      </c>
      <c r="C9" s="14" t="s">
        <v>309</v>
      </c>
      <c r="D9" s="859"/>
      <c r="E9" s="14" t="s">
        <v>310</v>
      </c>
      <c r="F9" s="15">
        <v>156.5</v>
      </c>
      <c r="G9" s="14" t="s">
        <v>38</v>
      </c>
      <c r="H9" s="14" t="s">
        <v>311</v>
      </c>
      <c r="I9" s="14" t="s">
        <v>312</v>
      </c>
    </row>
    <row r="10" spans="2:9" ht="70.5" customHeight="1" x14ac:dyDescent="0.35">
      <c r="B10" s="14" t="s">
        <v>313</v>
      </c>
      <c r="C10" s="14" t="s">
        <v>309</v>
      </c>
      <c r="D10" s="859"/>
      <c r="E10" s="14" t="s">
        <v>310</v>
      </c>
      <c r="F10" s="15">
        <v>239.9</v>
      </c>
      <c r="G10" s="14" t="s">
        <v>38</v>
      </c>
      <c r="H10" s="14" t="s">
        <v>311</v>
      </c>
      <c r="I10" s="14" t="s">
        <v>314</v>
      </c>
    </row>
    <row r="11" spans="2:9" ht="139.5" x14ac:dyDescent="0.35">
      <c r="B11" s="14" t="s">
        <v>315</v>
      </c>
      <c r="C11" s="14" t="s">
        <v>316</v>
      </c>
      <c r="D11" s="859"/>
      <c r="E11" s="14" t="s">
        <v>303</v>
      </c>
      <c r="F11" s="25">
        <v>6046.6</v>
      </c>
      <c r="G11" s="14" t="s">
        <v>304</v>
      </c>
      <c r="H11" s="14" t="s">
        <v>351</v>
      </c>
      <c r="I11" s="14" t="s">
        <v>312</v>
      </c>
    </row>
    <row r="12" spans="2:9" ht="76" customHeight="1" x14ac:dyDescent="0.35">
      <c r="B12" s="14" t="s">
        <v>317</v>
      </c>
      <c r="C12" s="14" t="s">
        <v>301</v>
      </c>
      <c r="D12" s="859"/>
      <c r="E12" s="14" t="s">
        <v>318</v>
      </c>
      <c r="F12" s="25">
        <v>1707.17</v>
      </c>
      <c r="G12" s="14" t="s">
        <v>304</v>
      </c>
      <c r="H12" s="14" t="s">
        <v>305</v>
      </c>
      <c r="I12" s="14" t="s">
        <v>306</v>
      </c>
    </row>
    <row r="13" spans="2:9" ht="68" customHeight="1" x14ac:dyDescent="0.35">
      <c r="B13" s="14" t="s">
        <v>319</v>
      </c>
      <c r="C13" s="14" t="s">
        <v>320</v>
      </c>
      <c r="D13" s="859"/>
      <c r="E13" s="14" t="s">
        <v>310</v>
      </c>
      <c r="F13" s="15">
        <v>160.01</v>
      </c>
      <c r="G13" s="14" t="s">
        <v>321</v>
      </c>
      <c r="H13" s="14" t="s">
        <v>305</v>
      </c>
      <c r="I13" s="14" t="s">
        <v>312</v>
      </c>
    </row>
    <row r="14" spans="2:9" ht="77.5" x14ac:dyDescent="0.35">
      <c r="B14" s="14" t="s">
        <v>322</v>
      </c>
      <c r="C14" s="14" t="s">
        <v>323</v>
      </c>
      <c r="D14" s="859" t="s">
        <v>324</v>
      </c>
      <c r="E14" s="14" t="s">
        <v>325</v>
      </c>
      <c r="F14" s="14" t="s">
        <v>326</v>
      </c>
      <c r="G14" s="14" t="s">
        <v>321</v>
      </c>
      <c r="H14" s="14" t="s">
        <v>327</v>
      </c>
      <c r="I14" s="14" t="s">
        <v>306</v>
      </c>
    </row>
    <row r="15" spans="2:9" ht="62" x14ac:dyDescent="0.35">
      <c r="B15" s="14" t="s">
        <v>328</v>
      </c>
      <c r="C15" s="14" t="s">
        <v>329</v>
      </c>
      <c r="D15" s="859"/>
      <c r="E15" s="14" t="s">
        <v>330</v>
      </c>
      <c r="F15" s="14" t="s">
        <v>326</v>
      </c>
      <c r="G15" s="14" t="s">
        <v>321</v>
      </c>
      <c r="H15" s="14" t="s">
        <v>331</v>
      </c>
      <c r="I15" s="14" t="s">
        <v>314</v>
      </c>
    </row>
    <row r="16" spans="2:9" ht="62" x14ac:dyDescent="0.35">
      <c r="B16" s="14" t="s">
        <v>332</v>
      </c>
      <c r="C16" s="14" t="s">
        <v>333</v>
      </c>
      <c r="D16" s="859" t="s">
        <v>334</v>
      </c>
      <c r="E16" s="14" t="s">
        <v>335</v>
      </c>
      <c r="F16" s="15">
        <v>350</v>
      </c>
      <c r="G16" s="14" t="s">
        <v>321</v>
      </c>
      <c r="H16" s="14" t="s">
        <v>336</v>
      </c>
      <c r="I16" s="14" t="s">
        <v>314</v>
      </c>
    </row>
    <row r="17" spans="2:9" ht="62" x14ac:dyDescent="0.35">
      <c r="B17" s="14" t="s">
        <v>337</v>
      </c>
      <c r="C17" s="14" t="s">
        <v>338</v>
      </c>
      <c r="D17" s="859"/>
      <c r="E17" s="14" t="s">
        <v>335</v>
      </c>
      <c r="F17" s="15">
        <v>8.65</v>
      </c>
      <c r="G17" s="14" t="s">
        <v>321</v>
      </c>
      <c r="H17" s="14" t="s">
        <v>339</v>
      </c>
      <c r="I17" s="14" t="s">
        <v>314</v>
      </c>
    </row>
    <row r="18" spans="2:9" ht="46.5" x14ac:dyDescent="0.35">
      <c r="B18" s="14" t="s">
        <v>340</v>
      </c>
      <c r="C18" s="14" t="s">
        <v>341</v>
      </c>
      <c r="D18" s="859"/>
      <c r="E18" s="14" t="s">
        <v>335</v>
      </c>
      <c r="F18" s="15">
        <v>18.05</v>
      </c>
      <c r="G18" s="14" t="s">
        <v>321</v>
      </c>
      <c r="H18" s="14" t="s">
        <v>336</v>
      </c>
      <c r="I18" s="14" t="s">
        <v>314</v>
      </c>
    </row>
    <row r="19" spans="2:9" ht="46.5" x14ac:dyDescent="0.35">
      <c r="B19" s="14" t="s">
        <v>342</v>
      </c>
      <c r="C19" s="14" t="s">
        <v>341</v>
      </c>
      <c r="D19" s="859"/>
      <c r="E19" s="14" t="s">
        <v>335</v>
      </c>
      <c r="F19" s="15">
        <v>15.02</v>
      </c>
      <c r="G19" s="14" t="s">
        <v>321</v>
      </c>
      <c r="H19" s="14" t="s">
        <v>336</v>
      </c>
      <c r="I19" s="14" t="s">
        <v>314</v>
      </c>
    </row>
    <row r="20" spans="2:9" ht="46.5" x14ac:dyDescent="0.35">
      <c r="B20" s="14" t="s">
        <v>343</v>
      </c>
      <c r="C20" s="14" t="s">
        <v>341</v>
      </c>
      <c r="D20" s="859"/>
      <c r="E20" s="14" t="s">
        <v>335</v>
      </c>
      <c r="F20" s="15">
        <v>79.37</v>
      </c>
      <c r="G20" s="14" t="s">
        <v>321</v>
      </c>
      <c r="H20" s="14" t="s">
        <v>336</v>
      </c>
      <c r="I20" s="14" t="s">
        <v>314</v>
      </c>
    </row>
    <row r="21" spans="2:9" ht="46.5" x14ac:dyDescent="0.35">
      <c r="B21" s="14" t="s">
        <v>344</v>
      </c>
      <c r="C21" s="14" t="s">
        <v>341</v>
      </c>
      <c r="D21" s="859"/>
      <c r="E21" s="14" t="s">
        <v>335</v>
      </c>
      <c r="F21" s="15">
        <v>140.4</v>
      </c>
      <c r="G21" s="14" t="s">
        <v>321</v>
      </c>
      <c r="H21" s="14" t="s">
        <v>336</v>
      </c>
      <c r="I21" s="14" t="s">
        <v>314</v>
      </c>
    </row>
    <row r="22" spans="2:9" ht="46.5" x14ac:dyDescent="0.35">
      <c r="B22" s="14" t="s">
        <v>345</v>
      </c>
      <c r="C22" s="14" t="s">
        <v>341</v>
      </c>
      <c r="D22" s="859"/>
      <c r="E22" s="14" t="s">
        <v>335</v>
      </c>
      <c r="F22" s="15">
        <v>70.319999999999993</v>
      </c>
      <c r="G22" s="14" t="s">
        <v>321</v>
      </c>
      <c r="H22" s="14" t="s">
        <v>336</v>
      </c>
      <c r="I22" s="14" t="s">
        <v>314</v>
      </c>
    </row>
    <row r="23" spans="2:9" ht="46.5" x14ac:dyDescent="0.35">
      <c r="B23" s="14" t="s">
        <v>346</v>
      </c>
      <c r="C23" s="14" t="s">
        <v>341</v>
      </c>
      <c r="D23" s="859"/>
      <c r="E23" s="14" t="s">
        <v>335</v>
      </c>
      <c r="F23" s="15">
        <v>30.69</v>
      </c>
      <c r="G23" s="14" t="s">
        <v>321</v>
      </c>
      <c r="H23" s="14" t="s">
        <v>336</v>
      </c>
      <c r="I23" s="14" t="s">
        <v>314</v>
      </c>
    </row>
    <row r="24" spans="2:9" ht="46.5" x14ac:dyDescent="0.35">
      <c r="B24" s="14" t="s">
        <v>347</v>
      </c>
      <c r="C24" s="14" t="s">
        <v>341</v>
      </c>
      <c r="D24" s="859"/>
      <c r="E24" s="14" t="s">
        <v>335</v>
      </c>
      <c r="F24" s="15">
        <v>46.98</v>
      </c>
      <c r="G24" s="14" t="s">
        <v>321</v>
      </c>
      <c r="H24" s="14" t="s">
        <v>336</v>
      </c>
      <c r="I24" s="14" t="s">
        <v>314</v>
      </c>
    </row>
    <row r="25" spans="2:9" ht="46.5" x14ac:dyDescent="0.35">
      <c r="B25" s="14" t="s">
        <v>348</v>
      </c>
      <c r="C25" s="14" t="s">
        <v>341</v>
      </c>
      <c r="D25" s="859"/>
      <c r="E25" s="14" t="s">
        <v>335</v>
      </c>
      <c r="F25" s="15">
        <v>145.69999999999999</v>
      </c>
      <c r="G25" s="14" t="s">
        <v>321</v>
      </c>
      <c r="H25" s="14" t="s">
        <v>336</v>
      </c>
      <c r="I25" s="14" t="s">
        <v>314</v>
      </c>
    </row>
    <row r="26" spans="2:9" ht="46.5" x14ac:dyDescent="0.35">
      <c r="B26" s="14" t="s">
        <v>349</v>
      </c>
      <c r="C26" s="14" t="s">
        <v>341</v>
      </c>
      <c r="D26" s="859"/>
      <c r="E26" s="14" t="s">
        <v>335</v>
      </c>
      <c r="F26" s="15">
        <v>39.89</v>
      </c>
      <c r="G26" s="14" t="s">
        <v>321</v>
      </c>
      <c r="H26" s="14" t="s">
        <v>336</v>
      </c>
      <c r="I26" s="14" t="s">
        <v>314</v>
      </c>
    </row>
    <row r="27" spans="2:9" ht="46.5" x14ac:dyDescent="0.35">
      <c r="B27" s="14" t="s">
        <v>350</v>
      </c>
      <c r="C27" s="14" t="s">
        <v>341</v>
      </c>
      <c r="D27" s="859"/>
      <c r="E27" s="14" t="s">
        <v>335</v>
      </c>
      <c r="F27" s="15">
        <v>89.08</v>
      </c>
      <c r="G27" s="14" t="s">
        <v>321</v>
      </c>
      <c r="H27" s="14" t="s">
        <v>336</v>
      </c>
      <c r="I27" s="14" t="s">
        <v>314</v>
      </c>
    </row>
    <row r="28" spans="2:9" ht="46.5" x14ac:dyDescent="0.35">
      <c r="B28" s="14" t="s">
        <v>361</v>
      </c>
      <c r="C28" s="14" t="s">
        <v>341</v>
      </c>
      <c r="D28" s="859"/>
      <c r="E28" s="14" t="s">
        <v>335</v>
      </c>
      <c r="F28" s="15">
        <v>37.43</v>
      </c>
      <c r="G28" s="14" t="s">
        <v>321</v>
      </c>
      <c r="H28" s="14" t="s">
        <v>336</v>
      </c>
      <c r="I28" s="14" t="s">
        <v>314</v>
      </c>
    </row>
    <row r="29" spans="2:9" ht="46.5" x14ac:dyDescent="0.35">
      <c r="B29" s="14" t="s">
        <v>362</v>
      </c>
      <c r="C29" s="14" t="s">
        <v>341</v>
      </c>
      <c r="D29" s="859"/>
      <c r="E29" s="14" t="s">
        <v>335</v>
      </c>
      <c r="F29" s="15">
        <v>17.399999999999999</v>
      </c>
      <c r="G29" s="14" t="s">
        <v>321</v>
      </c>
      <c r="H29" s="14" t="s">
        <v>336</v>
      </c>
      <c r="I29" s="14" t="s">
        <v>314</v>
      </c>
    </row>
    <row r="30" spans="2:9" ht="46.5" x14ac:dyDescent="0.35">
      <c r="B30" s="14" t="s">
        <v>363</v>
      </c>
      <c r="C30" s="14" t="s">
        <v>341</v>
      </c>
      <c r="D30" s="859"/>
      <c r="E30" s="14" t="s">
        <v>335</v>
      </c>
      <c r="F30" s="15">
        <v>70.42</v>
      </c>
      <c r="G30" s="14" t="s">
        <v>321</v>
      </c>
      <c r="H30" s="14" t="s">
        <v>336</v>
      </c>
      <c r="I30" s="14" t="s">
        <v>314</v>
      </c>
    </row>
    <row r="31" spans="2:9" ht="46.5" x14ac:dyDescent="0.35">
      <c r="B31" s="14" t="s">
        <v>364</v>
      </c>
      <c r="C31" s="14" t="s">
        <v>365</v>
      </c>
      <c r="D31" s="859"/>
      <c r="E31" s="14" t="s">
        <v>335</v>
      </c>
      <c r="F31" s="15">
        <v>56.7</v>
      </c>
      <c r="G31" s="14" t="s">
        <v>321</v>
      </c>
      <c r="H31" s="14" t="s">
        <v>366</v>
      </c>
      <c r="I31" s="14" t="s">
        <v>314</v>
      </c>
    </row>
    <row r="32" spans="2:9" ht="64" customHeight="1" x14ac:dyDescent="0.35">
      <c r="B32" s="14" t="s">
        <v>354</v>
      </c>
      <c r="C32" s="14" t="s">
        <v>355</v>
      </c>
      <c r="D32" s="859" t="s">
        <v>356</v>
      </c>
      <c r="E32" s="14" t="s">
        <v>357</v>
      </c>
      <c r="F32" s="14" t="s">
        <v>326</v>
      </c>
      <c r="G32" s="14" t="s">
        <v>321</v>
      </c>
      <c r="H32" s="14" t="s">
        <v>360</v>
      </c>
      <c r="I32" s="14" t="s">
        <v>306</v>
      </c>
    </row>
    <row r="33" spans="2:9" ht="62" x14ac:dyDescent="0.35">
      <c r="B33" s="14" t="s">
        <v>358</v>
      </c>
      <c r="C33" s="14" t="s">
        <v>355</v>
      </c>
      <c r="D33" s="859"/>
      <c r="E33" s="14" t="s">
        <v>357</v>
      </c>
      <c r="F33" s="14" t="s">
        <v>326</v>
      </c>
      <c r="G33" s="14" t="s">
        <v>321</v>
      </c>
      <c r="H33" s="14" t="s">
        <v>360</v>
      </c>
      <c r="I33" s="14" t="s">
        <v>306</v>
      </c>
    </row>
  </sheetData>
  <mergeCells count="6">
    <mergeCell ref="D32:D33"/>
    <mergeCell ref="D16:D31"/>
    <mergeCell ref="B3:I3"/>
    <mergeCell ref="B6:I6"/>
    <mergeCell ref="D14:D15"/>
    <mergeCell ref="D7:D13"/>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38A7B-6A97-4081-87EB-4DC92B90157A}">
  <sheetPr codeName="Sheet13">
    <tabColor rgb="FF002060"/>
  </sheetPr>
  <dimension ref="A1"/>
  <sheetViews>
    <sheetView zoomScale="75" zoomScaleNormal="75" workbookViewId="0">
      <selection activeCell="D7" sqref="D7"/>
    </sheetView>
  </sheetViews>
  <sheetFormatPr defaultRowHeight="14.5" x14ac:dyDescent="0.35"/>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5A454-2E9D-4C75-8307-0F70CDFE8F76}">
  <sheetPr codeName="Sheet14"/>
  <dimension ref="B3:B7"/>
  <sheetViews>
    <sheetView workbookViewId="0"/>
  </sheetViews>
  <sheetFormatPr defaultRowHeight="14.5" x14ac:dyDescent="0.35"/>
  <sheetData>
    <row r="3" spans="2:2" ht="21" x14ac:dyDescent="0.5">
      <c r="B3" s="6" t="s">
        <v>291</v>
      </c>
    </row>
    <row r="7" spans="2:2" x14ac:dyDescent="0.35">
      <c r="B7" s="7" t="s">
        <v>292</v>
      </c>
    </row>
  </sheetData>
  <hyperlinks>
    <hyperlink ref="B7" location="Разнообразие!A1" display="Многообразие и инклюзивность" xr:uid="{40DA221F-B518-4F41-A91A-CAC790F94B78}"/>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4674B-B4C0-4516-9AE6-1D6245BD984F}">
  <sheetPr codeName="Sheet15"/>
  <dimension ref="A1:H239"/>
  <sheetViews>
    <sheetView showGridLines="0" zoomScale="75" zoomScaleNormal="75" workbookViewId="0">
      <selection activeCell="C15" sqref="C15"/>
    </sheetView>
  </sheetViews>
  <sheetFormatPr defaultColWidth="8.7265625" defaultRowHeight="15.5" x14ac:dyDescent="0.35"/>
  <cols>
    <col min="1" max="1" width="4.453125" style="509" customWidth="1"/>
    <col min="2" max="2" width="75.6328125" style="512" customWidth="1"/>
    <col min="3" max="3" width="28.6328125" style="464" customWidth="1"/>
    <col min="4" max="7" width="25.6328125" style="464" customWidth="1"/>
    <col min="8" max="8" width="8.7265625" style="513"/>
    <col min="9" max="9" width="8.7265625" style="513" bestFit="1" customWidth="1"/>
    <col min="10" max="16384" width="8.7265625" style="513"/>
  </cols>
  <sheetData>
    <row r="1" spans="1:7" s="509" customFormat="1" x14ac:dyDescent="0.35">
      <c r="A1" s="509">
        <v>1</v>
      </c>
      <c r="B1" s="510">
        <v>2</v>
      </c>
      <c r="C1" s="511">
        <v>3</v>
      </c>
      <c r="D1" s="511">
        <v>4</v>
      </c>
      <c r="E1" s="511">
        <v>5</v>
      </c>
      <c r="F1" s="511">
        <v>6</v>
      </c>
      <c r="G1" s="511">
        <v>7</v>
      </c>
    </row>
    <row r="2" spans="1:7" ht="61.5" customHeight="1" x14ac:dyDescent="0.35"/>
    <row r="3" spans="1:7" ht="18.5" x14ac:dyDescent="0.35">
      <c r="A3" s="355" t="s">
        <v>1696</v>
      </c>
      <c r="B3" s="408" t="str" cm="1">
        <f t="array" ref="B3">_xlfn.IFS(
Content_!$D$7=1, VLOOKUP(Employees!$A3, Translation!$A:$S, Employees!B$1, FALSE),
Content_!$D$7=2, VLOOKUP(Employees!$A3, Translation!$A:$S, Employees!B$1 + 6, FALSE),
   Content_!$D$7=3, VLOOKUP(Employees!$A3, Translation!$A:$S, Employees!B$1 + 12, FALSE)
)</f>
        <v>Работники</v>
      </c>
      <c r="C3" s="426"/>
      <c r="D3" s="499"/>
      <c r="E3" s="499"/>
      <c r="F3" s="499"/>
      <c r="G3" s="499"/>
    </row>
    <row r="4" spans="1:7" ht="9.5" customHeight="1" x14ac:dyDescent="0.35">
      <c r="A4" s="355" t="s">
        <v>1697</v>
      </c>
      <c r="B4" s="514"/>
      <c r="C4" s="515"/>
      <c r="D4" s="499"/>
      <c r="E4" s="499"/>
      <c r="F4" s="499"/>
      <c r="G4" s="499"/>
    </row>
    <row r="5" spans="1:7" ht="29" customHeight="1" x14ac:dyDescent="0.35">
      <c r="A5" s="355" t="s">
        <v>1701</v>
      </c>
      <c r="B5" s="862" t="str" cm="1">
        <f t="array" ref="B5">_xlfn.IFS(
Content_!$D$7=1, VLOOKUP(Employees!$A5, Translation!$A:$S, Employees!B$1, FALSE),
Content_!$D$7=2, VLOOKUP(Employees!$A5, Translation!$A:$S, Employees!B$1 + 6, FALSE),
   Content_!$D$7=3, VLOOKUP(Employees!$A5, Translation!$A:$S, Employees!B$1 + 12, FALSE)
)</f>
        <v>Мы создаем инклюзивную рабочую среду, где к каждому работнику относятся с уважением и поддерживаются высокие этические стандарты. Мы обеспечиваем равные карьерные возможности для всех.</v>
      </c>
      <c r="C5" s="862" cm="1">
        <f t="array" ref="C5">_xlfn.IFS(
Content_!$D$7=1, VLOOKUP(Employees!$A5, Translation!$A:$S, Employees!C$1, FALSE),
Content_!$D$7=2, VLOOKUP(Employees!$A5, Translation!$A:$S, Employees!C$1 + 6, FALSE),
   Content_!$D$7=3, VLOOKUP(Employees!$A5, Translation!$A:$S, Employees!C$1 + 12, FALSE)
)</f>
        <v>0</v>
      </c>
      <c r="D5" s="862" cm="1">
        <f t="array" ref="D5">_xlfn.IFS(
Content_!$D$7=1, VLOOKUP(Employees!$A5, Translation!$A:$S, Employees!D$1, FALSE),
Content_!$D$7=2, VLOOKUP(Employees!$A5, Translation!$A:$S, Employees!D$1 + 6, FALSE),
   Content_!$D$7=3, VLOOKUP(Employees!$A5, Translation!$A:$S, Employees!D$1 + 12, FALSE)
)</f>
        <v>0</v>
      </c>
      <c r="E5" s="862" cm="1">
        <f t="array" ref="E5">_xlfn.IFS(
Content_!$D$7=1, VLOOKUP(Employees!$A5, Translation!$A:$S, Employees!E$1, FALSE),
Content_!$D$7=2, VLOOKUP(Employees!$A5, Translation!$A:$S, Employees!E$1 + 6, FALSE),
   Content_!$D$7=3, VLOOKUP(Employees!$A5, Translation!$A:$S, Employees!E$1 + 12, FALSE)
)</f>
        <v>0</v>
      </c>
      <c r="F5" s="862" cm="1">
        <f t="array" ref="F5">_xlfn.IFS(
Content_!$D$7=1, VLOOKUP(Employees!$A5, Translation!$A:$S, Employees!F$1, FALSE),
Content_!$D$7=2, VLOOKUP(Employees!$A5, Translation!$A:$S, Employees!F$1 + 6, FALSE),
   Content_!$D$7=3, VLOOKUP(Employees!$A5, Translation!$A:$S, Employees!F$1 + 12, FALSE)
)</f>
        <v>0</v>
      </c>
      <c r="G5" s="862" cm="1">
        <f t="array" ref="G5">_xlfn.IFS(
Content_!$D$7=1, VLOOKUP(Employees!$A5, Translation!$A:$S, Employees!G$1, FALSE),
Content_!$D$7=2, VLOOKUP(Employees!$A5, Translation!$A:$S, Employees!G$1 + 6, FALSE),
   Content_!$D$7=3, VLOOKUP(Employees!$A5, Translation!$A:$S, Employees!G$1 + 12, FALSE)
)</f>
        <v>0</v>
      </c>
    </row>
    <row r="6" spans="1:7" x14ac:dyDescent="0.35">
      <c r="A6" s="355" t="s">
        <v>1702</v>
      </c>
      <c r="B6" s="516"/>
      <c r="C6" s="516"/>
      <c r="D6" s="516"/>
      <c r="E6" s="516"/>
      <c r="F6" s="516"/>
      <c r="G6" s="516"/>
    </row>
    <row r="7" spans="1:7" s="518" customFormat="1" x14ac:dyDescent="0.35">
      <c r="A7" s="355" t="s">
        <v>1703</v>
      </c>
      <c r="B7" s="517" t="str" cm="1">
        <f t="array" ref="B7">_xlfn.IFS(
Content_!$D$7=1, VLOOKUP(Employees!$A7, Translation!$A:$S, Employees!B$1, FALSE),
Content_!$D$7=2, VLOOKUP(Employees!$A7, Translation!$A:$S, Employees!B$1 + 6, FALSE),
   Content_!$D$7=3, VLOOKUP(Employees!$A7, Translation!$A:$S, Employees!B$1 + 12, FALSE)
)</f>
        <v>GRI 2-7</v>
      </c>
      <c r="C7" s="439" t="str" cm="1">
        <f t="array" ref="C7">_xlfn.IFS(
Content_!$D$7=1, VLOOKUP(Employees!$A7, Translation!$A:$S, Employees!C$1, FALSE),
Content_!$D$7=2, VLOOKUP(Employees!$A7, Translation!$A:$S, Employees!C$1 + 6, FALSE),
   Content_!$D$7=3, VLOOKUP(Employees!$A7, Translation!$A:$S, Employees!C$1 + 12, FALSE)
)</f>
        <v>Единица измерения</v>
      </c>
      <c r="D7" s="439">
        <v>2020</v>
      </c>
      <c r="E7" s="361">
        <v>2021</v>
      </c>
      <c r="F7" s="439">
        <v>2022</v>
      </c>
      <c r="G7" s="439">
        <v>2023</v>
      </c>
    </row>
    <row r="8" spans="1:7" x14ac:dyDescent="0.35">
      <c r="A8" s="355" t="s">
        <v>1704</v>
      </c>
      <c r="B8" s="519" t="str" cm="1">
        <f t="array" ref="B8">_xlfn.IFS(
Content_!$D$7=1, VLOOKUP(Employees!$A8, Translation!$A:$S, Employees!B$1, FALSE),
Content_!$D$7=2, VLOOKUP(Employees!$A8, Translation!$A:$S, Employees!B$1 + 6, FALSE),
   Content_!$D$7=3, VLOOKUP(Employees!$A8, Translation!$A:$S, Employees!B$1 + 12, FALSE)
)</f>
        <v>Списочная численность работников на конец года</v>
      </c>
      <c r="C8" s="444" t="str" cm="1">
        <f t="array" ref="C8">_xlfn.IFS(
Content_!$D$7=1, VLOOKUP(Employees!$A8, Translation!$A:$S, Employees!C$1, FALSE),
Content_!$D$7=2, VLOOKUP(Employees!$A8, Translation!$A:$S, Employees!C$1 + 6, FALSE),
   Content_!$D$7=3, VLOOKUP(Employees!$A8, Translation!$A:$S, Employees!C$1 + 12, FALSE)
)</f>
        <v>чел.</v>
      </c>
      <c r="D8" s="445">
        <v>270068</v>
      </c>
      <c r="E8" s="445">
        <v>259279</v>
      </c>
      <c r="F8" s="445">
        <v>261839.90000000002</v>
      </c>
      <c r="G8" s="520">
        <v>267814</v>
      </c>
    </row>
    <row r="9" spans="1:7" s="525" customFormat="1" x14ac:dyDescent="0.35">
      <c r="A9" s="355" t="s">
        <v>1705</v>
      </c>
      <c r="B9" s="521" t="str" cm="1">
        <f t="array" ref="B9">_xlfn.IFS(
Content_!$D$7=1, VLOOKUP(Employees!$A9, Translation!$A:$S, Employees!B$1, FALSE),
Content_!$D$7=2, VLOOKUP(Employees!$A9, Translation!$A:$S, Employees!B$1 + 6, FALSE),
   Content_!$D$7=3, VLOOKUP(Employees!$A9, Translation!$A:$S, Employees!B$1 + 12, FALSE)
)</f>
        <v>по региону:</v>
      </c>
      <c r="C9" s="522"/>
      <c r="D9" s="523"/>
      <c r="E9" s="524"/>
      <c r="F9" s="524"/>
      <c r="G9" s="524"/>
    </row>
    <row r="10" spans="1:7" s="525" customFormat="1" x14ac:dyDescent="0.35">
      <c r="A10" s="355" t="s">
        <v>1706</v>
      </c>
      <c r="B10" s="526" t="str" cm="1">
        <f t="array" ref="B10">_xlfn.IFS(
Content_!$D$7=1, VLOOKUP(Employees!$A10, Translation!$A:$S, Employees!B$1, FALSE),
Content_!$D$7=2, VLOOKUP(Employees!$A10, Translation!$A:$S, Employees!B$1 + 6, FALSE),
   Content_!$D$7=3, VLOOKUP(Employees!$A10, Translation!$A:$S, Employees!B$1 + 12, FALSE)
)</f>
        <v>Республика Казахстан</v>
      </c>
      <c r="C10" s="527" t="str" cm="1">
        <f t="array" ref="C10">_xlfn.IFS(
Content_!$D$7=1, VLOOKUP(Employees!$A10, Translation!$A:$S, Employees!C$1, FALSE),
Content_!$D$7=2, VLOOKUP(Employees!$A10, Translation!$A:$S, Employees!C$1 + 6, FALSE),
   Content_!$D$7=3, VLOOKUP(Employees!$A10, Translation!$A:$S, Employees!C$1 + 12, FALSE)
)</f>
        <v>чел.</v>
      </c>
      <c r="D10" s="458">
        <v>262045</v>
      </c>
      <c r="E10" s="458">
        <v>251439</v>
      </c>
      <c r="F10" s="458">
        <v>253962</v>
      </c>
      <c r="G10" s="460">
        <v>259533</v>
      </c>
    </row>
    <row r="11" spans="1:7" s="525" customFormat="1" x14ac:dyDescent="0.35">
      <c r="A11" s="355" t="s">
        <v>1707</v>
      </c>
      <c r="B11" s="528" t="str" cm="1">
        <f t="array" ref="B11">_xlfn.IFS(
Content_!$D$7=1, VLOOKUP(Employees!$A11, Translation!$A:$S, Employees!B$1, FALSE),
Content_!$D$7=2, VLOOKUP(Employees!$A11, Translation!$A:$S, Employees!B$1 + 6, FALSE),
   Content_!$D$7=3, VLOOKUP(Employees!$A11, Translation!$A:$S, Employees!B$1 + 12, FALSE)
)</f>
        <v>Абайская  область</v>
      </c>
      <c r="C11" s="529" t="str" cm="1">
        <f t="array" ref="C11">_xlfn.IFS(
Content_!$D$7=1, VLOOKUP(Employees!$A11, Translation!$A:$S, Employees!C$1, FALSE),
Content_!$D$7=2, VLOOKUP(Employees!$A11, Translation!$A:$S, Employees!C$1 + 6, FALSE),
   Content_!$D$7=3, VLOOKUP(Employees!$A11, Translation!$A:$S, Employees!C$1 + 12, FALSE)
)</f>
        <v>чел.</v>
      </c>
      <c r="D11" s="458" t="s">
        <v>141</v>
      </c>
      <c r="E11" s="458" t="s">
        <v>141</v>
      </c>
      <c r="F11" s="458">
        <v>645</v>
      </c>
      <c r="G11" s="460">
        <v>5918</v>
      </c>
    </row>
    <row r="12" spans="1:7" s="525" customFormat="1" x14ac:dyDescent="0.35">
      <c r="A12" s="355" t="s">
        <v>1708</v>
      </c>
      <c r="B12" s="528" t="str" cm="1">
        <f t="array" ref="B12">_xlfn.IFS(
Content_!$D$7=1, VLOOKUP(Employees!$A12, Translation!$A:$S, Employees!B$1, FALSE),
Content_!$D$7=2, VLOOKUP(Employees!$A12, Translation!$A:$S, Employees!B$1 + 6, FALSE),
   Content_!$D$7=3, VLOOKUP(Employees!$A12, Translation!$A:$S, Employees!B$1 + 12, FALSE)
)</f>
        <v>Акмолинская область</v>
      </c>
      <c r="C12" s="529" t="str" cm="1">
        <f t="array" ref="C12">_xlfn.IFS(
Content_!$D$7=1, VLOOKUP(Employees!$A12, Translation!$A:$S, Employees!C$1, FALSE),
Content_!$D$7=2, VLOOKUP(Employees!$A12, Translation!$A:$S, Employees!C$1 + 6, FALSE),
   Content_!$D$7=3, VLOOKUP(Employees!$A12, Translation!$A:$S, Employees!C$1 + 12, FALSE)
)</f>
        <v>чел.</v>
      </c>
      <c r="D12" s="458">
        <v>8092</v>
      </c>
      <c r="E12" s="458">
        <v>8267</v>
      </c>
      <c r="F12" s="458">
        <v>10807</v>
      </c>
      <c r="G12" s="460">
        <v>10816</v>
      </c>
    </row>
    <row r="13" spans="1:7" s="525" customFormat="1" x14ac:dyDescent="0.35">
      <c r="A13" s="355" t="s">
        <v>1709</v>
      </c>
      <c r="B13" s="528" t="str" cm="1">
        <f t="array" ref="B13">_xlfn.IFS(
Content_!$D$7=1, VLOOKUP(Employees!$A13, Translation!$A:$S, Employees!B$1, FALSE),
Content_!$D$7=2, VLOOKUP(Employees!$A13, Translation!$A:$S, Employees!B$1 + 6, FALSE),
   Content_!$D$7=3, VLOOKUP(Employees!$A13, Translation!$A:$S, Employees!B$1 + 12, FALSE)
)</f>
        <v>Актюбинская область</v>
      </c>
      <c r="C13" s="529" t="str" cm="1">
        <f t="array" ref="C13">_xlfn.IFS(
Content_!$D$7=1, VLOOKUP(Employees!$A13, Translation!$A:$S, Employees!C$1, FALSE),
Content_!$D$7=2, VLOOKUP(Employees!$A13, Translation!$A:$S, Employees!C$1 + 6, FALSE),
   Content_!$D$7=3, VLOOKUP(Employees!$A13, Translation!$A:$S, Employees!C$1 + 12, FALSE)
)</f>
        <v>чел.</v>
      </c>
      <c r="D13" s="458">
        <v>16683</v>
      </c>
      <c r="E13" s="458">
        <v>15767</v>
      </c>
      <c r="F13" s="458">
        <v>15608</v>
      </c>
      <c r="G13" s="460">
        <v>16072</v>
      </c>
    </row>
    <row r="14" spans="1:7" s="525" customFormat="1" x14ac:dyDescent="0.35">
      <c r="A14" s="355" t="s">
        <v>1710</v>
      </c>
      <c r="B14" s="528" t="str" cm="1">
        <f t="array" ref="B14">_xlfn.IFS(
Content_!$D$7=1, VLOOKUP(Employees!$A14, Translation!$A:$S, Employees!B$1, FALSE),
Content_!$D$7=2, VLOOKUP(Employees!$A14, Translation!$A:$S, Employees!B$1 + 6, FALSE),
   Content_!$D$7=3, VLOOKUP(Employees!$A14, Translation!$A:$S, Employees!B$1 + 12, FALSE)
)</f>
        <v>Алматинская область</v>
      </c>
      <c r="C14" s="529" t="str" cm="1">
        <f t="array" ref="C14">_xlfn.IFS(
Content_!$D$7=1, VLOOKUP(Employees!$A14, Translation!$A:$S, Employees!C$1, FALSE),
Content_!$D$7=2, VLOOKUP(Employees!$A14, Translation!$A:$S, Employees!C$1 + 6, FALSE),
   Content_!$D$7=3, VLOOKUP(Employees!$A14, Translation!$A:$S, Employees!C$1 + 12, FALSE)
)</f>
        <v>чел.</v>
      </c>
      <c r="D14" s="458">
        <v>13497</v>
      </c>
      <c r="E14" s="458">
        <v>12251</v>
      </c>
      <c r="F14" s="458">
        <v>12382</v>
      </c>
      <c r="G14" s="460">
        <v>8750</v>
      </c>
    </row>
    <row r="15" spans="1:7" s="525" customFormat="1" x14ac:dyDescent="0.35">
      <c r="A15" s="355" t="s">
        <v>1711</v>
      </c>
      <c r="B15" s="528" t="str" cm="1">
        <f t="array" ref="B15">_xlfn.IFS(
Content_!$D$7=1, VLOOKUP(Employees!$A15, Translation!$A:$S, Employees!B$1, FALSE),
Content_!$D$7=2, VLOOKUP(Employees!$A15, Translation!$A:$S, Employees!B$1 + 6, FALSE),
   Content_!$D$7=3, VLOOKUP(Employees!$A15, Translation!$A:$S, Employees!B$1 + 12, FALSE)
)</f>
        <v>Атырауская область</v>
      </c>
      <c r="C15" s="529" t="str" cm="1">
        <f t="array" ref="C15">_xlfn.IFS(
Content_!$D$7=1, VLOOKUP(Employees!$A15, Translation!$A:$S, Employees!C$1, FALSE),
Content_!$D$7=2, VLOOKUP(Employees!$A15, Translation!$A:$S, Employees!C$1 + 6, FALSE),
   Content_!$D$7=3, VLOOKUP(Employees!$A15, Translation!$A:$S, Employees!C$1 + 12, FALSE)
)</f>
        <v>чел.</v>
      </c>
      <c r="D15" s="458">
        <v>19172</v>
      </c>
      <c r="E15" s="458">
        <v>18620</v>
      </c>
      <c r="F15" s="458">
        <v>18474</v>
      </c>
      <c r="G15" s="460">
        <v>19024</v>
      </c>
    </row>
    <row r="16" spans="1:7" s="525" customFormat="1" x14ac:dyDescent="0.35">
      <c r="A16" s="355" t="s">
        <v>1712</v>
      </c>
      <c r="B16" s="528" t="str" cm="1">
        <f t="array" ref="B16">_xlfn.IFS(
Content_!$D$7=1, VLOOKUP(Employees!$A16, Translation!$A:$S, Employees!B$1, FALSE),
Content_!$D$7=2, VLOOKUP(Employees!$A16, Translation!$A:$S, Employees!B$1 + 6, FALSE),
   Content_!$D$7=3, VLOOKUP(Employees!$A16, Translation!$A:$S, Employees!B$1 + 12, FALSE)
)</f>
        <v>Западно-Казахстанская область</v>
      </c>
      <c r="C16" s="529" t="str" cm="1">
        <f t="array" ref="C16">_xlfn.IFS(
Content_!$D$7=1, VLOOKUP(Employees!$A16, Translation!$A:$S, Employees!C$1, FALSE),
Content_!$D$7=2, VLOOKUP(Employees!$A16, Translation!$A:$S, Employees!C$1 + 6, FALSE),
   Content_!$D$7=3, VLOOKUP(Employees!$A16, Translation!$A:$S, Employees!C$1 + 12, FALSE)
)</f>
        <v>чел.</v>
      </c>
      <c r="D16" s="458">
        <v>4424</v>
      </c>
      <c r="E16" s="458">
        <v>4212</v>
      </c>
      <c r="F16" s="458">
        <v>4980</v>
      </c>
      <c r="G16" s="460">
        <v>4971</v>
      </c>
    </row>
    <row r="17" spans="1:7" s="525" customFormat="1" x14ac:dyDescent="0.35">
      <c r="A17" s="355" t="s">
        <v>1713</v>
      </c>
      <c r="B17" s="528" t="str" cm="1">
        <f t="array" ref="B17">_xlfn.IFS(
Content_!$D$7=1, VLOOKUP(Employees!$A17, Translation!$A:$S, Employees!B$1, FALSE),
Content_!$D$7=2, VLOOKUP(Employees!$A17, Translation!$A:$S, Employees!B$1 + 6, FALSE),
   Content_!$D$7=3, VLOOKUP(Employees!$A17, Translation!$A:$S, Employees!B$1 + 12, FALSE)
)</f>
        <v>Жамбылская  область</v>
      </c>
      <c r="C17" s="529" t="str" cm="1">
        <f t="array" ref="C17">_xlfn.IFS(
Content_!$D$7=1, VLOOKUP(Employees!$A17, Translation!$A:$S, Employees!C$1, FALSE),
Content_!$D$7=2, VLOOKUP(Employees!$A17, Translation!$A:$S, Employees!C$1 + 6, FALSE),
   Content_!$D$7=3, VLOOKUP(Employees!$A17, Translation!$A:$S, Employees!C$1 + 12, FALSE)
)</f>
        <v>чел.</v>
      </c>
      <c r="D17" s="458">
        <v>11792</v>
      </c>
      <c r="E17" s="458">
        <v>11287</v>
      </c>
      <c r="F17" s="458">
        <v>10747</v>
      </c>
      <c r="G17" s="460">
        <v>10534</v>
      </c>
    </row>
    <row r="18" spans="1:7" s="525" customFormat="1" x14ac:dyDescent="0.35">
      <c r="A18" s="355" t="s">
        <v>1714</v>
      </c>
      <c r="B18" s="528" t="str" cm="1">
        <f t="array" ref="B18">_xlfn.IFS(
Content_!$D$7=1, VLOOKUP(Employees!$A18, Translation!$A:$S, Employees!B$1, FALSE),
Content_!$D$7=2, VLOOKUP(Employees!$A18, Translation!$A:$S, Employees!B$1 + 6, FALSE),
   Content_!$D$7=3, VLOOKUP(Employees!$A18, Translation!$A:$S, Employees!B$1 + 12, FALSE)
)</f>
        <v>Жетысуская область</v>
      </c>
      <c r="C18" s="529" t="str" cm="1">
        <f t="array" ref="C18">_xlfn.IFS(
Content_!$D$7=1, VLOOKUP(Employees!$A18, Translation!$A:$S, Employees!C$1, FALSE),
Content_!$D$7=2, VLOOKUP(Employees!$A18, Translation!$A:$S, Employees!C$1 + 6, FALSE),
   Content_!$D$7=3, VLOOKUP(Employees!$A18, Translation!$A:$S, Employees!C$1 + 12, FALSE)
)</f>
        <v>чел.</v>
      </c>
      <c r="D18" s="458" t="s">
        <v>141</v>
      </c>
      <c r="E18" s="458" t="s">
        <v>141</v>
      </c>
      <c r="F18" s="458">
        <v>1403</v>
      </c>
      <c r="G18" s="460">
        <v>6525</v>
      </c>
    </row>
    <row r="19" spans="1:7" s="525" customFormat="1" x14ac:dyDescent="0.35">
      <c r="A19" s="355" t="s">
        <v>1715</v>
      </c>
      <c r="B19" s="528" t="str" cm="1">
        <f t="array" ref="B19">_xlfn.IFS(
Content_!$D$7=1, VLOOKUP(Employees!$A19, Translation!$A:$S, Employees!B$1, FALSE),
Content_!$D$7=2, VLOOKUP(Employees!$A19, Translation!$A:$S, Employees!B$1 + 6, FALSE),
   Content_!$D$7=3, VLOOKUP(Employees!$A19, Translation!$A:$S, Employees!B$1 + 12, FALSE)
)</f>
        <v>Карагандинская область</v>
      </c>
      <c r="C19" s="529" t="str" cm="1">
        <f t="array" ref="C19">_xlfn.IFS(
Content_!$D$7=1, VLOOKUP(Employees!$A19, Translation!$A:$S, Employees!C$1, FALSE),
Content_!$D$7=2, VLOOKUP(Employees!$A19, Translation!$A:$S, Employees!C$1 + 6, FALSE),
   Content_!$D$7=3, VLOOKUP(Employees!$A19, Translation!$A:$S, Employees!C$1 + 12, FALSE)
)</f>
        <v>чел.</v>
      </c>
      <c r="D19" s="458">
        <v>17309</v>
      </c>
      <c r="E19" s="458">
        <v>16247</v>
      </c>
      <c r="F19" s="458">
        <v>16377</v>
      </c>
      <c r="G19" s="460">
        <v>15247</v>
      </c>
    </row>
    <row r="20" spans="1:7" s="525" customFormat="1" x14ac:dyDescent="0.35">
      <c r="A20" s="355" t="s">
        <v>1716</v>
      </c>
      <c r="B20" s="528" t="str" cm="1">
        <f t="array" ref="B20">_xlfn.IFS(
Content_!$D$7=1, VLOOKUP(Employees!$A20, Translation!$A:$S, Employees!B$1, FALSE),
Content_!$D$7=2, VLOOKUP(Employees!$A20, Translation!$A:$S, Employees!B$1 + 6, FALSE),
   Content_!$D$7=3, VLOOKUP(Employees!$A20, Translation!$A:$S, Employees!B$1 + 12, FALSE)
)</f>
        <v>Костанайская  область</v>
      </c>
      <c r="C20" s="529" t="str" cm="1">
        <f t="array" ref="C20">_xlfn.IFS(
Content_!$D$7=1, VLOOKUP(Employees!$A20, Translation!$A:$S, Employees!C$1, FALSE),
Content_!$D$7=2, VLOOKUP(Employees!$A20, Translation!$A:$S, Employees!C$1 + 6, FALSE),
   Content_!$D$7=3, VLOOKUP(Employees!$A20, Translation!$A:$S, Employees!C$1 + 12, FALSE)
)</f>
        <v>чел.</v>
      </c>
      <c r="D20" s="458">
        <v>11321</v>
      </c>
      <c r="E20" s="458">
        <v>10554</v>
      </c>
      <c r="F20" s="458">
        <v>10487</v>
      </c>
      <c r="G20" s="460">
        <v>10521</v>
      </c>
    </row>
    <row r="21" spans="1:7" s="525" customFormat="1" x14ac:dyDescent="0.35">
      <c r="A21" s="355" t="s">
        <v>1717</v>
      </c>
      <c r="B21" s="528" t="str" cm="1">
        <f t="array" ref="B21">_xlfn.IFS(
Content_!$D$7=1, VLOOKUP(Employees!$A21, Translation!$A:$S, Employees!B$1, FALSE),
Content_!$D$7=2, VLOOKUP(Employees!$A21, Translation!$A:$S, Employees!B$1 + 6, FALSE),
   Content_!$D$7=3, VLOOKUP(Employees!$A21, Translation!$A:$S, Employees!B$1 + 12, FALSE)
)</f>
        <v>Кызылординская область</v>
      </c>
      <c r="C21" s="529" t="str" cm="1">
        <f t="array" ref="C21">_xlfn.IFS(
Content_!$D$7=1, VLOOKUP(Employees!$A21, Translation!$A:$S, Employees!C$1, FALSE),
Content_!$D$7=2, VLOOKUP(Employees!$A21, Translation!$A:$S, Employees!C$1 + 6, FALSE),
   Content_!$D$7=3, VLOOKUP(Employees!$A21, Translation!$A:$S, Employees!C$1 + 12, FALSE)
)</f>
        <v>чел.</v>
      </c>
      <c r="D21" s="458">
        <v>13137</v>
      </c>
      <c r="E21" s="458">
        <v>12703</v>
      </c>
      <c r="F21" s="458">
        <v>13112</v>
      </c>
      <c r="G21" s="460">
        <v>13492</v>
      </c>
    </row>
    <row r="22" spans="1:7" s="525" customFormat="1" x14ac:dyDescent="0.35">
      <c r="A22" s="355" t="s">
        <v>1718</v>
      </c>
      <c r="B22" s="528" t="str" cm="1">
        <f t="array" ref="B22">_xlfn.IFS(
Content_!$D$7=1, VLOOKUP(Employees!$A22, Translation!$A:$S, Employees!B$1, FALSE),
Content_!$D$7=2, VLOOKUP(Employees!$A22, Translation!$A:$S, Employees!B$1 + 6, FALSE),
   Content_!$D$7=3, VLOOKUP(Employees!$A22, Translation!$A:$S, Employees!B$1 + 12, FALSE)
)</f>
        <v>Мангистауская область</v>
      </c>
      <c r="C22" s="529" t="str" cm="1">
        <f t="array" ref="C22">_xlfn.IFS(
Content_!$D$7=1, VLOOKUP(Employees!$A22, Translation!$A:$S, Employees!C$1, FALSE),
Content_!$D$7=2, VLOOKUP(Employees!$A22, Translation!$A:$S, Employees!C$1 + 6, FALSE),
   Content_!$D$7=3, VLOOKUP(Employees!$A22, Translation!$A:$S, Employees!C$1 + 12, FALSE)
)</f>
        <v>чел.</v>
      </c>
      <c r="D22" s="458">
        <v>27380</v>
      </c>
      <c r="E22" s="458">
        <v>26950</v>
      </c>
      <c r="F22" s="458">
        <v>27898</v>
      </c>
      <c r="G22" s="460">
        <v>28973</v>
      </c>
    </row>
    <row r="23" spans="1:7" s="525" customFormat="1" x14ac:dyDescent="0.35">
      <c r="A23" s="355" t="s">
        <v>1719</v>
      </c>
      <c r="B23" s="528" t="str" cm="1">
        <f t="array" ref="B23">_xlfn.IFS(
Content_!$D$7=1, VLOOKUP(Employees!$A23, Translation!$A:$S, Employees!B$1, FALSE),
Content_!$D$7=2, VLOOKUP(Employees!$A23, Translation!$A:$S, Employees!B$1 + 6, FALSE),
   Content_!$D$7=3, VLOOKUP(Employees!$A23, Translation!$A:$S, Employees!B$1 + 12, FALSE)
)</f>
        <v>Павлодарская область</v>
      </c>
      <c r="C23" s="529" t="str" cm="1">
        <f t="array" ref="C23">_xlfn.IFS(
Content_!$D$7=1, VLOOKUP(Employees!$A23, Translation!$A:$S, Employees!C$1, FALSE),
Content_!$D$7=2, VLOOKUP(Employees!$A23, Translation!$A:$S, Employees!C$1 + 6, FALSE),
   Content_!$D$7=3, VLOOKUP(Employees!$A23, Translation!$A:$S, Employees!C$1 + 12, FALSE)
)</f>
        <v>чел.</v>
      </c>
      <c r="D23" s="458">
        <v>23049</v>
      </c>
      <c r="E23" s="458">
        <v>22279</v>
      </c>
      <c r="F23" s="458">
        <v>22194</v>
      </c>
      <c r="G23" s="460">
        <v>22832</v>
      </c>
    </row>
    <row r="24" spans="1:7" s="525" customFormat="1" x14ac:dyDescent="0.35">
      <c r="A24" s="355" t="s">
        <v>1720</v>
      </c>
      <c r="B24" s="528" t="str" cm="1">
        <f t="array" ref="B24">_xlfn.IFS(
Content_!$D$7=1, VLOOKUP(Employees!$A24, Translation!$A:$S, Employees!B$1, FALSE),
Content_!$D$7=2, VLOOKUP(Employees!$A24, Translation!$A:$S, Employees!B$1 + 6, FALSE),
   Content_!$D$7=3, VLOOKUP(Employees!$A24, Translation!$A:$S, Employees!B$1 + 12, FALSE)
)</f>
        <v>Северо-Казахстанская область</v>
      </c>
      <c r="C24" s="529" t="str" cm="1">
        <f t="array" ref="C24">_xlfn.IFS(
Content_!$D$7=1, VLOOKUP(Employees!$A24, Translation!$A:$S, Employees!C$1, FALSE),
Content_!$D$7=2, VLOOKUP(Employees!$A24, Translation!$A:$S, Employees!C$1 + 6, FALSE),
   Content_!$D$7=3, VLOOKUP(Employees!$A24, Translation!$A:$S, Employees!C$1 + 12, FALSE)
)</f>
        <v>чел.</v>
      </c>
      <c r="D24" s="458">
        <v>3403</v>
      </c>
      <c r="E24" s="458">
        <v>3293</v>
      </c>
      <c r="F24" s="458">
        <v>3163</v>
      </c>
      <c r="G24" s="460">
        <v>3755</v>
      </c>
    </row>
    <row r="25" spans="1:7" s="525" customFormat="1" x14ac:dyDescent="0.35">
      <c r="A25" s="355" t="s">
        <v>1721</v>
      </c>
      <c r="B25" s="528" t="str" cm="1">
        <f t="array" ref="B25">_xlfn.IFS(
Content_!$D$7=1, VLOOKUP(Employees!$A25, Translation!$A:$S, Employees!B$1, FALSE),
Content_!$D$7=2, VLOOKUP(Employees!$A25, Translation!$A:$S, Employees!B$1 + 6, FALSE),
   Content_!$D$7=3, VLOOKUP(Employees!$A25, Translation!$A:$S, Employees!B$1 + 12, FALSE)
)</f>
        <v>Туркестанская  область</v>
      </c>
      <c r="C25" s="529" t="str" cm="1">
        <f t="array" ref="C25">_xlfn.IFS(
Content_!$D$7=1, VLOOKUP(Employees!$A25, Translation!$A:$S, Employees!C$1, FALSE),
Content_!$D$7=2, VLOOKUP(Employees!$A25, Translation!$A:$S, Employees!C$1 + 6, FALSE),
   Content_!$D$7=3, VLOOKUP(Employees!$A25, Translation!$A:$S, Employees!C$1 + 12, FALSE)
)</f>
        <v>чел.</v>
      </c>
      <c r="D25" s="458">
        <v>15371</v>
      </c>
      <c r="E25" s="458">
        <v>15220</v>
      </c>
      <c r="F25" s="458">
        <v>17852</v>
      </c>
      <c r="G25" s="460">
        <v>18956</v>
      </c>
    </row>
    <row r="26" spans="1:7" s="525" customFormat="1" x14ac:dyDescent="0.35">
      <c r="A26" s="355" t="s">
        <v>1722</v>
      </c>
      <c r="B26" s="528" t="str" cm="1">
        <f t="array" ref="B26">_xlfn.IFS(
Content_!$D$7=1, VLOOKUP(Employees!$A26, Translation!$A:$S, Employees!B$1, FALSE),
Content_!$D$7=2, VLOOKUP(Employees!$A26, Translation!$A:$S, Employees!B$1 + 6, FALSE),
   Content_!$D$7=3, VLOOKUP(Employees!$A26, Translation!$A:$S, Employees!B$1 + 12, FALSE)
)</f>
        <v>Улытауская область</v>
      </c>
      <c r="C26" s="529" t="str" cm="1">
        <f t="array" ref="C26">_xlfn.IFS(
Content_!$D$7=1, VLOOKUP(Employees!$A26, Translation!$A:$S, Employees!C$1, FALSE),
Content_!$D$7=2, VLOOKUP(Employees!$A26, Translation!$A:$S, Employees!C$1 + 6, FALSE),
   Content_!$D$7=3, VLOOKUP(Employees!$A26, Translation!$A:$S, Employees!C$1 + 12, FALSE)
)</f>
        <v>чел.</v>
      </c>
      <c r="D26" s="458" t="s">
        <v>141</v>
      </c>
      <c r="E26" s="458" t="s">
        <v>141</v>
      </c>
      <c r="F26" s="458">
        <v>745</v>
      </c>
      <c r="G26" s="460">
        <v>2167</v>
      </c>
    </row>
    <row r="27" spans="1:7" s="525" customFormat="1" x14ac:dyDescent="0.35">
      <c r="A27" s="355" t="s">
        <v>1723</v>
      </c>
      <c r="B27" s="528" t="str" cm="1">
        <f t="array" ref="B27">_xlfn.IFS(
Content_!$D$7=1, VLOOKUP(Employees!$A27, Translation!$A:$S, Employees!B$1, FALSE),
Content_!$D$7=2, VLOOKUP(Employees!$A27, Translation!$A:$S, Employees!B$1 + 6, FALSE),
   Content_!$D$7=3, VLOOKUP(Employees!$A27, Translation!$A:$S, Employees!B$1 + 12, FALSE)
)</f>
        <v>Восточно-Казахстанская область</v>
      </c>
      <c r="C27" s="529" t="str" cm="1">
        <f t="array" ref="C27">_xlfn.IFS(
Content_!$D$7=1, VLOOKUP(Employees!$A27, Translation!$A:$S, Employees!C$1, FALSE),
Content_!$D$7=2, VLOOKUP(Employees!$A27, Translation!$A:$S, Employees!C$1 + 6, FALSE),
   Content_!$D$7=3, VLOOKUP(Employees!$A27, Translation!$A:$S, Employees!C$1 + 12, FALSE)
)</f>
        <v>чел.</v>
      </c>
      <c r="D27" s="458">
        <v>15524</v>
      </c>
      <c r="E27" s="458">
        <v>14275</v>
      </c>
      <c r="F27" s="458">
        <v>14476</v>
      </c>
      <c r="G27" s="460">
        <v>9891</v>
      </c>
    </row>
    <row r="28" spans="1:7" s="525" customFormat="1" x14ac:dyDescent="0.35">
      <c r="A28" s="355" t="s">
        <v>1724</v>
      </c>
      <c r="B28" s="528" t="str" cm="1">
        <f t="array" ref="B28">_xlfn.IFS(
Content_!$D$7=1, VLOOKUP(Employees!$A28, Translation!$A:$S, Employees!B$1, FALSE),
Content_!$D$7=2, VLOOKUP(Employees!$A28, Translation!$A:$S, Employees!B$1 + 6, FALSE),
   Content_!$D$7=3, VLOOKUP(Employees!$A28, Translation!$A:$S, Employees!B$1 + 12, FALSE)
)</f>
        <v>Южно-Казахстанская область (справочно, по примеру 2022 года)</v>
      </c>
      <c r="C28" s="529" t="str" cm="1">
        <f t="array" ref="C28">_xlfn.IFS(
Content_!$D$7=1, VLOOKUP(Employees!$A28, Translation!$A:$S, Employees!C$1, FALSE),
Content_!$D$7=2, VLOOKUP(Employees!$A28, Translation!$A:$S, Employees!C$1 + 6, FALSE),
   Content_!$D$7=3, VLOOKUP(Employees!$A28, Translation!$A:$S, Employees!C$1 + 12, FALSE)
)</f>
        <v>чел.</v>
      </c>
      <c r="D28" s="458">
        <v>2414</v>
      </c>
      <c r="E28" s="458">
        <v>2272</v>
      </c>
      <c r="F28" s="458">
        <v>13</v>
      </c>
      <c r="G28" s="460">
        <v>0</v>
      </c>
    </row>
    <row r="29" spans="1:7" s="525" customFormat="1" x14ac:dyDescent="0.35">
      <c r="A29" s="355" t="s">
        <v>1725</v>
      </c>
      <c r="B29" s="528" t="str" cm="1">
        <f t="array" ref="B29">_xlfn.IFS(
Content_!$D$7=1, VLOOKUP(Employees!$A29, Translation!$A:$S, Employees!B$1, FALSE),
Content_!$D$7=2, VLOOKUP(Employees!$A29, Translation!$A:$S, Employees!B$1 + 6, FALSE),
   Content_!$D$7=3, VLOOKUP(Employees!$A29, Translation!$A:$S, Employees!B$1 + 12, FALSE)
)</f>
        <v>г.Астана</v>
      </c>
      <c r="C29" s="529" t="str" cm="1">
        <f t="array" ref="C29">_xlfn.IFS(
Content_!$D$7=1, VLOOKUP(Employees!$A29, Translation!$A:$S, Employees!C$1, FALSE),
Content_!$D$7=2, VLOOKUP(Employees!$A29, Translation!$A:$S, Employees!C$1 + 6, FALSE),
   Content_!$D$7=3, VLOOKUP(Employees!$A29, Translation!$A:$S, Employees!C$1 + 12, FALSE)
)</f>
        <v>чел.</v>
      </c>
      <c r="D29" s="458">
        <v>24403</v>
      </c>
      <c r="E29" s="458">
        <v>22468</v>
      </c>
      <c r="F29" s="458">
        <v>20451</v>
      </c>
      <c r="G29" s="460">
        <v>20564</v>
      </c>
    </row>
    <row r="30" spans="1:7" s="525" customFormat="1" x14ac:dyDescent="0.35">
      <c r="A30" s="355" t="s">
        <v>1726</v>
      </c>
      <c r="B30" s="528" t="str" cm="1">
        <f t="array" ref="B30">_xlfn.IFS(
Content_!$D$7=1, VLOOKUP(Employees!$A30, Translation!$A:$S, Employees!B$1, FALSE),
Content_!$D$7=2, VLOOKUP(Employees!$A30, Translation!$A:$S, Employees!B$1 + 6, FALSE),
   Content_!$D$7=3, VLOOKUP(Employees!$A30, Translation!$A:$S, Employees!B$1 + 12, FALSE)
)</f>
        <v>г. Алматы</v>
      </c>
      <c r="C30" s="529" t="str" cm="1">
        <f t="array" ref="C30">_xlfn.IFS(
Content_!$D$7=1, VLOOKUP(Employees!$A30, Translation!$A:$S, Employees!C$1, FALSE),
Content_!$D$7=2, VLOOKUP(Employees!$A30, Translation!$A:$S, Employees!C$1 + 6, FALSE),
   Content_!$D$7=3, VLOOKUP(Employees!$A30, Translation!$A:$S, Employees!C$1 + 12, FALSE)
)</f>
        <v>чел.</v>
      </c>
      <c r="D30" s="458">
        <v>29854</v>
      </c>
      <c r="E30" s="458">
        <v>30387</v>
      </c>
      <c r="F30" s="458">
        <v>26929</v>
      </c>
      <c r="G30" s="460">
        <v>24297</v>
      </c>
    </row>
    <row r="31" spans="1:7" s="525" customFormat="1" x14ac:dyDescent="0.35">
      <c r="A31" s="355" t="s">
        <v>1727</v>
      </c>
      <c r="B31" s="528" t="str" cm="1">
        <f t="array" ref="B31">_xlfn.IFS(
Content_!$D$7=1, VLOOKUP(Employees!$A31, Translation!$A:$S, Employees!B$1, FALSE),
Content_!$D$7=2, VLOOKUP(Employees!$A31, Translation!$A:$S, Employees!B$1 + 6, FALSE),
   Content_!$D$7=3, VLOOKUP(Employees!$A31, Translation!$A:$S, Employees!B$1 + 12, FALSE)
)</f>
        <v>г. Шымкент</v>
      </c>
      <c r="C31" s="529" t="str" cm="1">
        <f t="array" ref="C31">_xlfn.IFS(
Content_!$D$7=1, VLOOKUP(Employees!$A31, Translation!$A:$S, Employees!C$1, FALSE),
Content_!$D$7=2, VLOOKUP(Employees!$A31, Translation!$A:$S, Employees!C$1 + 6, FALSE),
   Content_!$D$7=3, VLOOKUP(Employees!$A31, Translation!$A:$S, Employees!C$1 + 12, FALSE)
)</f>
        <v>чел.</v>
      </c>
      <c r="D31" s="458">
        <v>4568</v>
      </c>
      <c r="E31" s="458">
        <v>4387</v>
      </c>
      <c r="F31" s="458">
        <v>5219</v>
      </c>
      <c r="G31" s="460">
        <v>5169</v>
      </c>
    </row>
    <row r="32" spans="1:7" s="525" customFormat="1" x14ac:dyDescent="0.35">
      <c r="A32" s="355" t="s">
        <v>1728</v>
      </c>
      <c r="B32" s="528" t="str" cm="1">
        <f t="array" ref="B32">_xlfn.IFS(
Content_!$D$7=1, VLOOKUP(Employees!$A32, Translation!$A:$S, Employees!B$1, FALSE),
Content_!$D$7=2, VLOOKUP(Employees!$A32, Translation!$A:$S, Employees!B$1 + 6, FALSE),
   Content_!$D$7=3, VLOOKUP(Employees!$A32, Translation!$A:$S, Employees!B$1 + 12, FALSE)
)</f>
        <v>Прочие области (справочно, по примеру 2022 года)</v>
      </c>
      <c r="C32" s="529" t="str" cm="1">
        <f t="array" ref="C32">_xlfn.IFS(
Content_!$D$7=1, VLOOKUP(Employees!$A32, Translation!$A:$S, Employees!C$1, FALSE),
Content_!$D$7=2, VLOOKUP(Employees!$A32, Translation!$A:$S, Employees!C$1 + 6, FALSE),
   Content_!$D$7=3, VLOOKUP(Employees!$A32, Translation!$A:$S, Employees!C$1 + 12, FALSE)
)</f>
        <v>чел.</v>
      </c>
      <c r="D32" s="458">
        <v>0</v>
      </c>
      <c r="E32" s="458">
        <v>0</v>
      </c>
      <c r="F32" s="458">
        <v>0</v>
      </c>
      <c r="G32" s="460">
        <v>1059</v>
      </c>
    </row>
    <row r="33" spans="1:7" s="525" customFormat="1" x14ac:dyDescent="0.35">
      <c r="A33" s="355" t="s">
        <v>1729</v>
      </c>
      <c r="B33" s="530" t="str" cm="1">
        <f t="array" ref="B33">_xlfn.IFS(
Content_!$D$7=1, VLOOKUP(Employees!$A33, Translation!$A:$S, Employees!B$1, FALSE),
Content_!$D$7=2, VLOOKUP(Employees!$A33, Translation!$A:$S, Employees!B$1 + 6, FALSE),
   Content_!$D$7=3, VLOOKUP(Employees!$A33, Translation!$A:$S, Employees!B$1 + 12, FALSE)
)</f>
        <v>За пределами Республики Казахстан</v>
      </c>
      <c r="C33" s="531" t="str" cm="1">
        <f t="array" ref="C33">_xlfn.IFS(
Content_!$D$7=1, VLOOKUP(Employees!$A33, Translation!$A:$S, Employees!C$1, FALSE),
Content_!$D$7=2, VLOOKUP(Employees!$A33, Translation!$A:$S, Employees!C$1 + 6, FALSE),
   Content_!$D$7=3, VLOOKUP(Employees!$A33, Translation!$A:$S, Employees!C$1 + 12, FALSE)
)</f>
        <v>чел.</v>
      </c>
      <c r="D33" s="462">
        <v>8023</v>
      </c>
      <c r="E33" s="462">
        <v>7839</v>
      </c>
      <c r="F33" s="462">
        <v>7878</v>
      </c>
      <c r="G33" s="456">
        <v>8281</v>
      </c>
    </row>
    <row r="34" spans="1:7" x14ac:dyDescent="0.35">
      <c r="A34" s="355" t="s">
        <v>1730</v>
      </c>
    </row>
    <row r="35" spans="1:7" x14ac:dyDescent="0.35">
      <c r="A35" s="355" t="s">
        <v>1731</v>
      </c>
      <c r="B35" s="517" t="str" cm="1">
        <f t="array" ref="B35">_xlfn.IFS(
Content_!$D$7=1, VLOOKUP(Employees!$A35, Translation!$A:$S, Employees!B$1, FALSE),
Content_!$D$7=2, VLOOKUP(Employees!$A35, Translation!$A:$S, Employees!B$1 + 6, FALSE),
   Content_!$D$7=3, VLOOKUP(Employees!$A35, Translation!$A:$S, Employees!B$1 + 12, FALSE)
)</f>
        <v>GRI 2-7</v>
      </c>
      <c r="C35" s="439" t="str" cm="1">
        <f t="array" ref="C35">_xlfn.IFS(
Content_!$D$7=1, VLOOKUP(Employees!$A35, Translation!$A:$S, Employees!C$1, FALSE),
Content_!$D$7=2, VLOOKUP(Employees!$A35, Translation!$A:$S, Employees!C$1 + 6, FALSE),
   Content_!$D$7=3, VLOOKUP(Employees!$A35, Translation!$A:$S, Employees!C$1 + 12, FALSE)
)</f>
        <v>Единица измерения</v>
      </c>
      <c r="D35" s="532">
        <v>2020</v>
      </c>
      <c r="E35" s="361">
        <v>2021</v>
      </c>
      <c r="F35" s="439">
        <v>2022</v>
      </c>
      <c r="G35" s="439">
        <v>2023</v>
      </c>
    </row>
    <row r="36" spans="1:7" x14ac:dyDescent="0.35">
      <c r="A36" s="355" t="s">
        <v>1732</v>
      </c>
      <c r="B36" s="533" t="str" cm="1">
        <f t="array" ref="B36">_xlfn.IFS(
Content_!$D$7=1, VLOOKUP(Employees!$A36, Translation!$A:$S, Employees!B$1, FALSE),
Content_!$D$7=2, VLOOKUP(Employees!$A36, Translation!$A:$S, Employees!B$1 + 6, FALSE),
   Content_!$D$7=3, VLOOKUP(Employees!$A36, Translation!$A:$S, Employees!B$1 + 12, FALSE)
)</f>
        <v>Списочная численность работников на конец года</v>
      </c>
      <c r="C36" s="499" t="str" cm="1">
        <f t="array" ref="C36">_xlfn.IFS(
Content_!$D$7=1, VLOOKUP(Employees!$A36, Translation!$A:$S, Employees!C$1, FALSE),
Content_!$D$7=2, VLOOKUP(Employees!$A36, Translation!$A:$S, Employees!C$1 + 6, FALSE),
   Content_!$D$7=3, VLOOKUP(Employees!$A36, Translation!$A:$S, Employees!C$1 + 12, FALSE)
)</f>
        <v>чел.</v>
      </c>
      <c r="D36" s="467">
        <v>270068</v>
      </c>
      <c r="E36" s="467">
        <v>259279</v>
      </c>
      <c r="F36" s="467">
        <v>261839.90000000002</v>
      </c>
      <c r="G36" s="534">
        <v>267814</v>
      </c>
    </row>
    <row r="37" spans="1:7" x14ac:dyDescent="0.35">
      <c r="A37" s="355" t="s">
        <v>1733</v>
      </c>
      <c r="B37" s="535" t="str" cm="1">
        <f t="array" ref="B37">_xlfn.IFS(
Content_!$D$7=1, VLOOKUP(Employees!$A37, Translation!$A:$S, Employees!B$1, FALSE),
Content_!$D$7=2, VLOOKUP(Employees!$A37, Translation!$A:$S, Employees!B$1 + 6, FALSE),
   Content_!$D$7=3, VLOOKUP(Employees!$A37, Translation!$A:$S, Employees!B$1 + 12, FALSE)
)</f>
        <v>по сроку договора найма:</v>
      </c>
      <c r="C37" s="536"/>
      <c r="D37" s="537"/>
      <c r="E37" s="537"/>
      <c r="F37" s="537"/>
      <c r="G37" s="537"/>
    </row>
    <row r="38" spans="1:7" x14ac:dyDescent="0.35">
      <c r="A38" s="355" t="s">
        <v>1734</v>
      </c>
      <c r="B38" s="538" t="str" cm="1">
        <f t="array" ref="B38">_xlfn.IFS(
Content_!$D$7=1, VLOOKUP(Employees!$A38, Translation!$A:$S, Employees!B$1, FALSE),
Content_!$D$7=2, VLOOKUP(Employees!$A38, Translation!$A:$S, Employees!B$1 + 6, FALSE),
   Content_!$D$7=3, VLOOKUP(Employees!$A38, Translation!$A:$S, Employees!B$1 + 12, FALSE)
)</f>
        <v>Постоянные работники</v>
      </c>
      <c r="C38" s="499" t="str" cm="1">
        <f t="array" ref="C38">_xlfn.IFS(
Content_!$D$7=1, VLOOKUP(Employees!$A38, Translation!$A:$S, Employees!C$1, FALSE),
Content_!$D$7=2, VLOOKUP(Employees!$A38, Translation!$A:$S, Employees!C$1 + 6, FALSE),
   Content_!$D$7=3, VLOOKUP(Employees!$A38, Translation!$A:$S, Employees!C$1 + 12, FALSE)
)</f>
        <v>чел.</v>
      </c>
      <c r="D38" s="487">
        <v>259359</v>
      </c>
      <c r="E38" s="487">
        <v>238135</v>
      </c>
      <c r="F38" s="487">
        <v>240562</v>
      </c>
      <c r="G38" s="488">
        <v>250333</v>
      </c>
    </row>
    <row r="39" spans="1:7" x14ac:dyDescent="0.35">
      <c r="A39" s="355" t="s">
        <v>1735</v>
      </c>
      <c r="B39" s="539" t="str" cm="1">
        <f t="array" ref="B39">_xlfn.IFS(
Content_!$D$7=1, VLOOKUP(Employees!$A39, Translation!$A:$S, Employees!B$1, FALSE),
Content_!$D$7=2, VLOOKUP(Employees!$A39, Translation!$A:$S, Employees!B$1 + 6, FALSE),
   Content_!$D$7=3, VLOOKUP(Employees!$A39, Translation!$A:$S, Employees!B$1 + 12, FALSE)
)</f>
        <v>по региону:</v>
      </c>
      <c r="C39" s="540"/>
      <c r="D39" s="524"/>
      <c r="E39" s="524"/>
      <c r="F39" s="524"/>
      <c r="G39" s="524"/>
    </row>
    <row r="40" spans="1:7" x14ac:dyDescent="0.35">
      <c r="A40" s="355" t="s">
        <v>1736</v>
      </c>
      <c r="B40" s="541" t="str" cm="1">
        <f t="array" ref="B40">_xlfn.IFS(
Content_!$D$7=1, VLOOKUP(Employees!$A40, Translation!$A:$S, Employees!B$1, FALSE),
Content_!$D$7=2, VLOOKUP(Employees!$A40, Translation!$A:$S, Employees!B$1 + 6, FALSE),
   Content_!$D$7=3, VLOOKUP(Employees!$A40, Translation!$A:$S, Employees!B$1 + 12, FALSE)
)</f>
        <v>Республика Казахстан</v>
      </c>
      <c r="C40" s="529" t="str" cm="1">
        <f t="array" ref="C40">_xlfn.IFS(
Content_!$D$7=1, VLOOKUP(Employees!$A40, Translation!$A:$S, Employees!C$1, FALSE),
Content_!$D$7=2, VLOOKUP(Employees!$A40, Translation!$A:$S, Employees!C$1 + 6, FALSE),
   Content_!$D$7=3, VLOOKUP(Employees!$A40, Translation!$A:$S, Employees!C$1 + 12, FALSE)
)</f>
        <v>чел.</v>
      </c>
      <c r="D40" s="458">
        <v>251809</v>
      </c>
      <c r="E40" s="458">
        <v>230718</v>
      </c>
      <c r="F40" s="458">
        <v>232977</v>
      </c>
      <c r="G40" s="460">
        <v>242373</v>
      </c>
    </row>
    <row r="41" spans="1:7" x14ac:dyDescent="0.35">
      <c r="A41" s="355" t="s">
        <v>1737</v>
      </c>
      <c r="B41" s="542" t="str" cm="1">
        <f t="array" ref="B41">_xlfn.IFS(
Content_!$D$7=1, VLOOKUP(Employees!$A41, Translation!$A:$S, Employees!B$1, FALSE),
Content_!$D$7=2, VLOOKUP(Employees!$A41, Translation!$A:$S, Employees!B$1 + 6, FALSE),
   Content_!$D$7=3, VLOOKUP(Employees!$A41, Translation!$A:$S, Employees!B$1 + 12, FALSE)
)</f>
        <v>Абайская  область</v>
      </c>
      <c r="C41" s="529" t="str" cm="1">
        <f t="array" ref="C41">_xlfn.IFS(
Content_!$D$7=1, VLOOKUP(Employees!$A41, Translation!$A:$S, Employees!C$1, FALSE),
Content_!$D$7=2, VLOOKUP(Employees!$A41, Translation!$A:$S, Employees!C$1 + 6, FALSE),
   Content_!$D$7=3, VLOOKUP(Employees!$A41, Translation!$A:$S, Employees!C$1 + 12, FALSE)
)</f>
        <v>чел.</v>
      </c>
      <c r="D41" s="458" t="s">
        <v>141</v>
      </c>
      <c r="E41" s="458" t="s">
        <v>141</v>
      </c>
      <c r="F41" s="458">
        <v>608</v>
      </c>
      <c r="G41" s="460">
        <v>5342</v>
      </c>
    </row>
    <row r="42" spans="1:7" x14ac:dyDescent="0.35">
      <c r="A42" s="355" t="s">
        <v>1738</v>
      </c>
      <c r="B42" s="542" t="str" cm="1">
        <f t="array" ref="B42">_xlfn.IFS(
Content_!$D$7=1, VLOOKUP(Employees!$A42, Translation!$A:$S, Employees!B$1, FALSE),
Content_!$D$7=2, VLOOKUP(Employees!$A42, Translation!$A:$S, Employees!B$1 + 6, FALSE),
   Content_!$D$7=3, VLOOKUP(Employees!$A42, Translation!$A:$S, Employees!B$1 + 12, FALSE)
)</f>
        <v>Акмолинская область</v>
      </c>
      <c r="C42" s="529" t="str" cm="1">
        <f t="array" ref="C42">_xlfn.IFS(
Content_!$D$7=1, VLOOKUP(Employees!$A42, Translation!$A:$S, Employees!C$1, FALSE),
Content_!$D$7=2, VLOOKUP(Employees!$A42, Translation!$A:$S, Employees!C$1 + 6, FALSE),
   Content_!$D$7=3, VLOOKUP(Employees!$A42, Translation!$A:$S, Employees!C$1 + 12, FALSE)
)</f>
        <v>чел.</v>
      </c>
      <c r="D42" s="458">
        <v>7808</v>
      </c>
      <c r="E42" s="458">
        <v>7392</v>
      </c>
      <c r="F42" s="458">
        <v>9323</v>
      </c>
      <c r="G42" s="460">
        <v>9505</v>
      </c>
    </row>
    <row r="43" spans="1:7" x14ac:dyDescent="0.35">
      <c r="A43" s="355" t="s">
        <v>1739</v>
      </c>
      <c r="B43" s="542" t="str" cm="1">
        <f t="array" ref="B43">_xlfn.IFS(
Content_!$D$7=1, VLOOKUP(Employees!$A43, Translation!$A:$S, Employees!B$1, FALSE),
Content_!$D$7=2, VLOOKUP(Employees!$A43, Translation!$A:$S, Employees!B$1 + 6, FALSE),
   Content_!$D$7=3, VLOOKUP(Employees!$A43, Translation!$A:$S, Employees!B$1 + 12, FALSE)
)</f>
        <v>Актюбинская область</v>
      </c>
      <c r="C43" s="529" t="str" cm="1">
        <f t="array" ref="C43">_xlfn.IFS(
Content_!$D$7=1, VLOOKUP(Employees!$A43, Translation!$A:$S, Employees!C$1, FALSE),
Content_!$D$7=2, VLOOKUP(Employees!$A43, Translation!$A:$S, Employees!C$1 + 6, FALSE),
   Content_!$D$7=3, VLOOKUP(Employees!$A43, Translation!$A:$S, Employees!C$1 + 12, FALSE)
)</f>
        <v>чел.</v>
      </c>
      <c r="D43" s="458">
        <v>16174</v>
      </c>
      <c r="E43" s="458">
        <v>14815</v>
      </c>
      <c r="F43" s="458">
        <v>14362</v>
      </c>
      <c r="G43" s="460">
        <v>14350</v>
      </c>
    </row>
    <row r="44" spans="1:7" x14ac:dyDescent="0.35">
      <c r="A44" s="355" t="s">
        <v>1740</v>
      </c>
      <c r="B44" s="542" t="str" cm="1">
        <f t="array" ref="B44">_xlfn.IFS(
Content_!$D$7=1, VLOOKUP(Employees!$A44, Translation!$A:$S, Employees!B$1, FALSE),
Content_!$D$7=2, VLOOKUP(Employees!$A44, Translation!$A:$S, Employees!B$1 + 6, FALSE),
   Content_!$D$7=3, VLOOKUP(Employees!$A44, Translation!$A:$S, Employees!B$1 + 12, FALSE)
)</f>
        <v>Алматинская область</v>
      </c>
      <c r="C44" s="529" t="str" cm="1">
        <f t="array" ref="C44">_xlfn.IFS(
Content_!$D$7=1, VLOOKUP(Employees!$A44, Translation!$A:$S, Employees!C$1, FALSE),
Content_!$D$7=2, VLOOKUP(Employees!$A44, Translation!$A:$S, Employees!C$1 + 6, FALSE),
   Content_!$D$7=3, VLOOKUP(Employees!$A44, Translation!$A:$S, Employees!C$1 + 12, FALSE)
)</f>
        <v>чел.</v>
      </c>
      <c r="D44" s="458">
        <v>13426</v>
      </c>
      <c r="E44" s="458">
        <v>11098</v>
      </c>
      <c r="F44" s="458">
        <v>10818</v>
      </c>
      <c r="G44" s="460">
        <v>8069</v>
      </c>
    </row>
    <row r="45" spans="1:7" x14ac:dyDescent="0.35">
      <c r="A45" s="355" t="s">
        <v>1741</v>
      </c>
      <c r="B45" s="542" t="str" cm="1">
        <f t="array" ref="B45">_xlfn.IFS(
Content_!$D$7=1, VLOOKUP(Employees!$A45, Translation!$A:$S, Employees!B$1, FALSE),
Content_!$D$7=2, VLOOKUP(Employees!$A45, Translation!$A:$S, Employees!B$1 + 6, FALSE),
   Content_!$D$7=3, VLOOKUP(Employees!$A45, Translation!$A:$S, Employees!B$1 + 12, FALSE)
)</f>
        <v>Атырауская область</v>
      </c>
      <c r="C45" s="529" t="str" cm="1">
        <f t="array" ref="C45">_xlfn.IFS(
Content_!$D$7=1, VLOOKUP(Employees!$A45, Translation!$A:$S, Employees!C$1, FALSE),
Content_!$D$7=2, VLOOKUP(Employees!$A45, Translation!$A:$S, Employees!C$1 + 6, FALSE),
   Content_!$D$7=3, VLOOKUP(Employees!$A45, Translation!$A:$S, Employees!C$1 + 12, FALSE)
)</f>
        <v>чел.</v>
      </c>
      <c r="D45" s="458">
        <v>18721</v>
      </c>
      <c r="E45" s="458">
        <v>17935</v>
      </c>
      <c r="F45" s="458">
        <v>17662</v>
      </c>
      <c r="G45" s="460">
        <v>18247</v>
      </c>
    </row>
    <row r="46" spans="1:7" x14ac:dyDescent="0.35">
      <c r="A46" s="355" t="s">
        <v>1742</v>
      </c>
      <c r="B46" s="542" t="str" cm="1">
        <f t="array" ref="B46">_xlfn.IFS(
Content_!$D$7=1, VLOOKUP(Employees!$A46, Translation!$A:$S, Employees!B$1, FALSE),
Content_!$D$7=2, VLOOKUP(Employees!$A46, Translation!$A:$S, Employees!B$1 + 6, FALSE),
   Content_!$D$7=3, VLOOKUP(Employees!$A46, Translation!$A:$S, Employees!B$1 + 12, FALSE)
)</f>
        <v>Западно-Казахстанская область</v>
      </c>
      <c r="C46" s="529" t="str" cm="1">
        <f t="array" ref="C46">_xlfn.IFS(
Content_!$D$7=1, VLOOKUP(Employees!$A46, Translation!$A:$S, Employees!C$1, FALSE),
Content_!$D$7=2, VLOOKUP(Employees!$A46, Translation!$A:$S, Employees!C$1 + 6, FALSE),
   Content_!$D$7=3, VLOOKUP(Employees!$A46, Translation!$A:$S, Employees!C$1 + 12, FALSE)
)</f>
        <v>чел.</v>
      </c>
      <c r="D46" s="458">
        <v>4177</v>
      </c>
      <c r="E46" s="458">
        <v>3931</v>
      </c>
      <c r="F46" s="458">
        <v>4623</v>
      </c>
      <c r="G46" s="460">
        <v>4607</v>
      </c>
    </row>
    <row r="47" spans="1:7" x14ac:dyDescent="0.35">
      <c r="A47" s="355" t="s">
        <v>1743</v>
      </c>
      <c r="B47" s="542" t="str" cm="1">
        <f t="array" ref="B47">_xlfn.IFS(
Content_!$D$7=1, VLOOKUP(Employees!$A47, Translation!$A:$S, Employees!B$1, FALSE),
Content_!$D$7=2, VLOOKUP(Employees!$A47, Translation!$A:$S, Employees!B$1 + 6, FALSE),
   Content_!$D$7=3, VLOOKUP(Employees!$A47, Translation!$A:$S, Employees!B$1 + 12, FALSE)
)</f>
        <v>Жамбылская  область</v>
      </c>
      <c r="C47" s="529" t="str" cm="1">
        <f t="array" ref="C47">_xlfn.IFS(
Content_!$D$7=1, VLOOKUP(Employees!$A47, Translation!$A:$S, Employees!C$1, FALSE),
Content_!$D$7=2, VLOOKUP(Employees!$A47, Translation!$A:$S, Employees!C$1 + 6, FALSE),
   Content_!$D$7=3, VLOOKUP(Employees!$A47, Translation!$A:$S, Employees!C$1 + 12, FALSE)
)</f>
        <v>чел.</v>
      </c>
      <c r="D47" s="458">
        <v>11393</v>
      </c>
      <c r="E47" s="458">
        <v>10043</v>
      </c>
      <c r="F47" s="458">
        <v>9685</v>
      </c>
      <c r="G47" s="460">
        <v>9591</v>
      </c>
    </row>
    <row r="48" spans="1:7" x14ac:dyDescent="0.35">
      <c r="A48" s="355" t="s">
        <v>1744</v>
      </c>
      <c r="B48" s="542" t="str" cm="1">
        <f t="array" ref="B48">_xlfn.IFS(
Content_!$D$7=1, VLOOKUP(Employees!$A48, Translation!$A:$S, Employees!B$1, FALSE),
Content_!$D$7=2, VLOOKUP(Employees!$A48, Translation!$A:$S, Employees!B$1 + 6, FALSE),
   Content_!$D$7=3, VLOOKUP(Employees!$A48, Translation!$A:$S, Employees!B$1 + 12, FALSE)
)</f>
        <v>Жетысуская область</v>
      </c>
      <c r="C48" s="529" t="str" cm="1">
        <f t="array" ref="C48">_xlfn.IFS(
Content_!$D$7=1, VLOOKUP(Employees!$A48, Translation!$A:$S, Employees!C$1, FALSE),
Content_!$D$7=2, VLOOKUP(Employees!$A48, Translation!$A:$S, Employees!C$1 + 6, FALSE),
   Content_!$D$7=3, VLOOKUP(Employees!$A48, Translation!$A:$S, Employees!C$1 + 12, FALSE)
)</f>
        <v>чел.</v>
      </c>
      <c r="D48" s="458" t="s">
        <v>141</v>
      </c>
      <c r="E48" s="458" t="s">
        <v>141</v>
      </c>
      <c r="F48" s="458">
        <v>1325</v>
      </c>
      <c r="G48" s="460">
        <v>6159</v>
      </c>
    </row>
    <row r="49" spans="1:7" x14ac:dyDescent="0.35">
      <c r="A49" s="355" t="s">
        <v>1745</v>
      </c>
      <c r="B49" s="542" t="str" cm="1">
        <f t="array" ref="B49">_xlfn.IFS(
Content_!$D$7=1, VLOOKUP(Employees!$A49, Translation!$A:$S, Employees!B$1, FALSE),
Content_!$D$7=2, VLOOKUP(Employees!$A49, Translation!$A:$S, Employees!B$1 + 6, FALSE),
   Content_!$D$7=3, VLOOKUP(Employees!$A49, Translation!$A:$S, Employees!B$1 + 12, FALSE)
)</f>
        <v>Карагандинская область</v>
      </c>
      <c r="C49" s="529" t="str" cm="1">
        <f t="array" ref="C49">_xlfn.IFS(
Content_!$D$7=1, VLOOKUP(Employees!$A49, Translation!$A:$S, Employees!C$1, FALSE),
Content_!$D$7=2, VLOOKUP(Employees!$A49, Translation!$A:$S, Employees!C$1 + 6, FALSE),
   Content_!$D$7=3, VLOOKUP(Employees!$A49, Translation!$A:$S, Employees!C$1 + 12, FALSE)
)</f>
        <v>чел.</v>
      </c>
      <c r="D49" s="458">
        <v>16597</v>
      </c>
      <c r="E49" s="458">
        <v>14399</v>
      </c>
      <c r="F49" s="458">
        <v>14345</v>
      </c>
      <c r="G49" s="460">
        <v>13990</v>
      </c>
    </row>
    <row r="50" spans="1:7" x14ac:dyDescent="0.35">
      <c r="A50" s="355" t="s">
        <v>1746</v>
      </c>
      <c r="B50" s="542" t="str" cm="1">
        <f t="array" ref="B50">_xlfn.IFS(
Content_!$D$7=1, VLOOKUP(Employees!$A50, Translation!$A:$S, Employees!B$1, FALSE),
Content_!$D$7=2, VLOOKUP(Employees!$A50, Translation!$A:$S, Employees!B$1 + 6, FALSE),
   Content_!$D$7=3, VLOOKUP(Employees!$A50, Translation!$A:$S, Employees!B$1 + 12, FALSE)
)</f>
        <v>Костанайская  область</v>
      </c>
      <c r="C50" s="529" t="str" cm="1">
        <f t="array" ref="C50">_xlfn.IFS(
Content_!$D$7=1, VLOOKUP(Employees!$A50, Translation!$A:$S, Employees!C$1, FALSE),
Content_!$D$7=2, VLOOKUP(Employees!$A50, Translation!$A:$S, Employees!C$1 + 6, FALSE),
   Content_!$D$7=3, VLOOKUP(Employees!$A50, Translation!$A:$S, Employees!C$1 + 12, FALSE)
)</f>
        <v>чел.</v>
      </c>
      <c r="D50" s="458">
        <v>10856</v>
      </c>
      <c r="E50" s="458">
        <v>8662</v>
      </c>
      <c r="F50" s="458">
        <v>8934</v>
      </c>
      <c r="G50" s="460">
        <v>9665</v>
      </c>
    </row>
    <row r="51" spans="1:7" x14ac:dyDescent="0.35">
      <c r="A51" s="355" t="s">
        <v>1747</v>
      </c>
      <c r="B51" s="542" t="str" cm="1">
        <f t="array" ref="B51">_xlfn.IFS(
Content_!$D$7=1, VLOOKUP(Employees!$A51, Translation!$A:$S, Employees!B$1, FALSE),
Content_!$D$7=2, VLOOKUP(Employees!$A51, Translation!$A:$S, Employees!B$1 + 6, FALSE),
   Content_!$D$7=3, VLOOKUP(Employees!$A51, Translation!$A:$S, Employees!B$1 + 12, FALSE)
)</f>
        <v>Кызылординская область</v>
      </c>
      <c r="C51" s="529" t="str" cm="1">
        <f t="array" ref="C51">_xlfn.IFS(
Content_!$D$7=1, VLOOKUP(Employees!$A51, Translation!$A:$S, Employees!C$1, FALSE),
Content_!$D$7=2, VLOOKUP(Employees!$A51, Translation!$A:$S, Employees!C$1 + 6, FALSE),
   Content_!$D$7=3, VLOOKUP(Employees!$A51, Translation!$A:$S, Employees!C$1 + 12, FALSE)
)</f>
        <v>чел.</v>
      </c>
      <c r="D51" s="458">
        <v>12744</v>
      </c>
      <c r="E51" s="458">
        <v>11845</v>
      </c>
      <c r="F51" s="458">
        <v>12322</v>
      </c>
      <c r="G51" s="460">
        <v>12620</v>
      </c>
    </row>
    <row r="52" spans="1:7" x14ac:dyDescent="0.35">
      <c r="A52" s="355" t="s">
        <v>1748</v>
      </c>
      <c r="B52" s="542" t="str" cm="1">
        <f t="array" ref="B52">_xlfn.IFS(
Content_!$D$7=1, VLOOKUP(Employees!$A52, Translation!$A:$S, Employees!B$1, FALSE),
Content_!$D$7=2, VLOOKUP(Employees!$A52, Translation!$A:$S, Employees!B$1 + 6, FALSE),
   Content_!$D$7=3, VLOOKUP(Employees!$A52, Translation!$A:$S, Employees!B$1 + 12, FALSE)
)</f>
        <v>Мангистауская область</v>
      </c>
      <c r="C52" s="529" t="str" cm="1">
        <f t="array" ref="C52">_xlfn.IFS(
Content_!$D$7=1, VLOOKUP(Employees!$A52, Translation!$A:$S, Employees!C$1, FALSE),
Content_!$D$7=2, VLOOKUP(Employees!$A52, Translation!$A:$S, Employees!C$1 + 6, FALSE),
   Content_!$D$7=3, VLOOKUP(Employees!$A52, Translation!$A:$S, Employees!C$1 + 12, FALSE)
)</f>
        <v>чел.</v>
      </c>
      <c r="D52" s="458">
        <v>27007</v>
      </c>
      <c r="E52" s="458">
        <v>26460</v>
      </c>
      <c r="F52" s="458">
        <v>27415</v>
      </c>
      <c r="G52" s="460">
        <v>28501</v>
      </c>
    </row>
    <row r="53" spans="1:7" x14ac:dyDescent="0.35">
      <c r="A53" s="355" t="s">
        <v>1749</v>
      </c>
      <c r="B53" s="542" t="str" cm="1">
        <f t="array" ref="B53">_xlfn.IFS(
Content_!$D$7=1, VLOOKUP(Employees!$A53, Translation!$A:$S, Employees!B$1, FALSE),
Content_!$D$7=2, VLOOKUP(Employees!$A53, Translation!$A:$S, Employees!B$1 + 6, FALSE),
   Content_!$D$7=3, VLOOKUP(Employees!$A53, Translation!$A:$S, Employees!B$1 + 12, FALSE)
)</f>
        <v>Павлодарская область</v>
      </c>
      <c r="C53" s="529" t="str" cm="1">
        <f t="array" ref="C53">_xlfn.IFS(
Content_!$D$7=1, VLOOKUP(Employees!$A53, Translation!$A:$S, Employees!C$1, FALSE),
Content_!$D$7=2, VLOOKUP(Employees!$A53, Translation!$A:$S, Employees!C$1 + 6, FALSE),
   Content_!$D$7=3, VLOOKUP(Employees!$A53, Translation!$A:$S, Employees!C$1 + 12, FALSE)
)</f>
        <v>чел.</v>
      </c>
      <c r="D53" s="458">
        <v>22417</v>
      </c>
      <c r="E53" s="458">
        <v>20457</v>
      </c>
      <c r="F53" s="458">
        <v>20651</v>
      </c>
      <c r="G53" s="460">
        <v>21530</v>
      </c>
    </row>
    <row r="54" spans="1:7" x14ac:dyDescent="0.35">
      <c r="A54" s="355" t="s">
        <v>1750</v>
      </c>
      <c r="B54" s="542" t="str" cm="1">
        <f t="array" ref="B54">_xlfn.IFS(
Content_!$D$7=1, VLOOKUP(Employees!$A54, Translation!$A:$S, Employees!B$1, FALSE),
Content_!$D$7=2, VLOOKUP(Employees!$A54, Translation!$A:$S, Employees!B$1 + 6, FALSE),
   Content_!$D$7=3, VLOOKUP(Employees!$A54, Translation!$A:$S, Employees!B$1 + 12, FALSE)
)</f>
        <v>Северо-Казахстанская область</v>
      </c>
      <c r="C54" s="529" t="str" cm="1">
        <f t="array" ref="C54">_xlfn.IFS(
Content_!$D$7=1, VLOOKUP(Employees!$A54, Translation!$A:$S, Employees!C$1, FALSE),
Content_!$D$7=2, VLOOKUP(Employees!$A54, Translation!$A:$S, Employees!C$1 + 6, FALSE),
   Content_!$D$7=3, VLOOKUP(Employees!$A54, Translation!$A:$S, Employees!C$1 + 12, FALSE)
)</f>
        <v>чел.</v>
      </c>
      <c r="D54" s="458">
        <v>3216</v>
      </c>
      <c r="E54" s="458">
        <v>2581</v>
      </c>
      <c r="F54" s="458">
        <v>2711</v>
      </c>
      <c r="G54" s="460">
        <v>3492</v>
      </c>
    </row>
    <row r="55" spans="1:7" x14ac:dyDescent="0.35">
      <c r="A55" s="355" t="s">
        <v>1751</v>
      </c>
      <c r="B55" s="542" t="str" cm="1">
        <f t="array" ref="B55">_xlfn.IFS(
Content_!$D$7=1, VLOOKUP(Employees!$A55, Translation!$A:$S, Employees!B$1, FALSE),
Content_!$D$7=2, VLOOKUP(Employees!$A55, Translation!$A:$S, Employees!B$1 + 6, FALSE),
   Content_!$D$7=3, VLOOKUP(Employees!$A55, Translation!$A:$S, Employees!B$1 + 12, FALSE)
)</f>
        <v>Туркестанская  область</v>
      </c>
      <c r="C55" s="529" t="str" cm="1">
        <f t="array" ref="C55">_xlfn.IFS(
Content_!$D$7=1, VLOOKUP(Employees!$A55, Translation!$A:$S, Employees!C$1, FALSE),
Content_!$D$7=2, VLOOKUP(Employees!$A55, Translation!$A:$S, Employees!C$1 + 6, FALSE),
   Content_!$D$7=3, VLOOKUP(Employees!$A55, Translation!$A:$S, Employees!C$1 + 12, FALSE)
)</f>
        <v>чел.</v>
      </c>
      <c r="D55" s="458">
        <v>15007</v>
      </c>
      <c r="E55" s="458">
        <v>14558</v>
      </c>
      <c r="F55" s="458">
        <v>17067</v>
      </c>
      <c r="G55" s="460">
        <v>18074</v>
      </c>
    </row>
    <row r="56" spans="1:7" x14ac:dyDescent="0.35">
      <c r="A56" s="355" t="s">
        <v>1752</v>
      </c>
      <c r="B56" s="542" t="str" cm="1">
        <f t="array" ref="B56">_xlfn.IFS(
Content_!$D$7=1, VLOOKUP(Employees!$A56, Translation!$A:$S, Employees!B$1, FALSE),
Content_!$D$7=2, VLOOKUP(Employees!$A56, Translation!$A:$S, Employees!B$1 + 6, FALSE),
   Content_!$D$7=3, VLOOKUP(Employees!$A56, Translation!$A:$S, Employees!B$1 + 12, FALSE)
)</f>
        <v>Улытауская область</v>
      </c>
      <c r="C56" s="529" t="str" cm="1">
        <f t="array" ref="C56">_xlfn.IFS(
Content_!$D$7=1, VLOOKUP(Employees!$A56, Translation!$A:$S, Employees!C$1, FALSE),
Content_!$D$7=2, VLOOKUP(Employees!$A56, Translation!$A:$S, Employees!C$1 + 6, FALSE),
   Content_!$D$7=3, VLOOKUP(Employees!$A56, Translation!$A:$S, Employees!C$1 + 12, FALSE)
)</f>
        <v>чел.</v>
      </c>
      <c r="D56" s="458" t="s">
        <v>141</v>
      </c>
      <c r="E56" s="458" t="s">
        <v>141</v>
      </c>
      <c r="F56" s="458">
        <v>707</v>
      </c>
      <c r="G56" s="460">
        <v>1980</v>
      </c>
    </row>
    <row r="57" spans="1:7" x14ac:dyDescent="0.35">
      <c r="A57" s="355" t="s">
        <v>1753</v>
      </c>
      <c r="B57" s="542" t="str" cm="1">
        <f t="array" ref="B57">_xlfn.IFS(
Content_!$D$7=1, VLOOKUP(Employees!$A57, Translation!$A:$S, Employees!B$1, FALSE),
Content_!$D$7=2, VLOOKUP(Employees!$A57, Translation!$A:$S, Employees!B$1 + 6, FALSE),
   Content_!$D$7=3, VLOOKUP(Employees!$A57, Translation!$A:$S, Employees!B$1 + 12, FALSE)
)</f>
        <v>Восточно-Казахстанская область</v>
      </c>
      <c r="C57" s="529" t="str" cm="1">
        <f t="array" ref="C57">_xlfn.IFS(
Content_!$D$7=1, VLOOKUP(Employees!$A57, Translation!$A:$S, Employees!C$1, FALSE),
Content_!$D$7=2, VLOOKUP(Employees!$A57, Translation!$A:$S, Employees!C$1 + 6, FALSE),
   Content_!$D$7=3, VLOOKUP(Employees!$A57, Translation!$A:$S, Employees!C$1 + 12, FALSE)
)</f>
        <v>чел.</v>
      </c>
      <c r="D57" s="458">
        <v>14909</v>
      </c>
      <c r="E57" s="458">
        <v>12696</v>
      </c>
      <c r="F57" s="458">
        <v>13019</v>
      </c>
      <c r="G57" s="460">
        <v>9323</v>
      </c>
    </row>
    <row r="58" spans="1:7" x14ac:dyDescent="0.35">
      <c r="A58" s="355" t="s">
        <v>1754</v>
      </c>
      <c r="B58" s="542" t="str" cm="1">
        <f t="array" ref="B58">_xlfn.IFS(
Content_!$D$7=1, VLOOKUP(Employees!$A58, Translation!$A:$S, Employees!B$1, FALSE),
Content_!$D$7=2, VLOOKUP(Employees!$A58, Translation!$A:$S, Employees!B$1 + 6, FALSE),
   Content_!$D$7=3, VLOOKUP(Employees!$A58, Translation!$A:$S, Employees!B$1 + 12, FALSE)
)</f>
        <v>Южно-Казахстанская область (справочно, по примеру 2022 года)</v>
      </c>
      <c r="C58" s="529" t="str" cm="1">
        <f t="array" ref="C58">_xlfn.IFS(
Content_!$D$7=1, VLOOKUP(Employees!$A58, Translation!$A:$S, Employees!C$1, FALSE),
Content_!$D$7=2, VLOOKUP(Employees!$A58, Translation!$A:$S, Employees!C$1 + 6, FALSE),
   Content_!$D$7=3, VLOOKUP(Employees!$A58, Translation!$A:$S, Employees!C$1 + 12, FALSE)
)</f>
        <v>чел.</v>
      </c>
      <c r="D58" s="458">
        <v>2177</v>
      </c>
      <c r="E58" s="458">
        <v>2029</v>
      </c>
      <c r="F58" s="458">
        <v>13</v>
      </c>
      <c r="G58" s="460">
        <v>0</v>
      </c>
    </row>
    <row r="59" spans="1:7" x14ac:dyDescent="0.35">
      <c r="A59" s="355" t="s">
        <v>1755</v>
      </c>
      <c r="B59" s="542" t="str" cm="1">
        <f t="array" ref="B59">_xlfn.IFS(
Content_!$D$7=1, VLOOKUP(Employees!$A59, Translation!$A:$S, Employees!B$1, FALSE),
Content_!$D$7=2, VLOOKUP(Employees!$A59, Translation!$A:$S, Employees!B$1 + 6, FALSE),
   Content_!$D$7=3, VLOOKUP(Employees!$A59, Translation!$A:$S, Employees!B$1 + 12, FALSE)
)</f>
        <v>г.Астана</v>
      </c>
      <c r="C59" s="529" t="str" cm="1">
        <f t="array" ref="C59">_xlfn.IFS(
Content_!$D$7=1, VLOOKUP(Employees!$A59, Translation!$A:$S, Employees!C$1, FALSE),
Content_!$D$7=2, VLOOKUP(Employees!$A59, Translation!$A:$S, Employees!C$1 + 6, FALSE),
   Content_!$D$7=3, VLOOKUP(Employees!$A59, Translation!$A:$S, Employees!C$1 + 12, FALSE)
)</f>
        <v>чел.</v>
      </c>
      <c r="D59" s="458">
        <v>22970</v>
      </c>
      <c r="E59" s="458">
        <v>20043</v>
      </c>
      <c r="F59" s="458">
        <v>17781</v>
      </c>
      <c r="G59" s="460">
        <v>18939</v>
      </c>
    </row>
    <row r="60" spans="1:7" x14ac:dyDescent="0.35">
      <c r="A60" s="355" t="s">
        <v>1756</v>
      </c>
      <c r="B60" s="542" t="str" cm="1">
        <f t="array" ref="B60">_xlfn.IFS(
Content_!$D$7=1, VLOOKUP(Employees!$A60, Translation!$A:$S, Employees!B$1, FALSE),
Content_!$D$7=2, VLOOKUP(Employees!$A60, Translation!$A:$S, Employees!B$1 + 6, FALSE),
   Content_!$D$7=3, VLOOKUP(Employees!$A60, Translation!$A:$S, Employees!B$1 + 12, FALSE)
)</f>
        <v>г. Алматы</v>
      </c>
      <c r="C60" s="529" t="str" cm="1">
        <f t="array" ref="C60">_xlfn.IFS(
Content_!$D$7=1, VLOOKUP(Employees!$A60, Translation!$A:$S, Employees!C$1, FALSE),
Content_!$D$7=2, VLOOKUP(Employees!$A60, Translation!$A:$S, Employees!C$1 + 6, FALSE),
   Content_!$D$7=3, VLOOKUP(Employees!$A60, Translation!$A:$S, Employees!C$1 + 12, FALSE)
)</f>
        <v>чел.</v>
      </c>
      <c r="D60" s="458">
        <v>27812</v>
      </c>
      <c r="E60" s="458">
        <v>27628</v>
      </c>
      <c r="F60" s="458">
        <v>24796</v>
      </c>
      <c r="G60" s="460">
        <v>22658</v>
      </c>
    </row>
    <row r="61" spans="1:7" x14ac:dyDescent="0.35">
      <c r="A61" s="355" t="s">
        <v>1757</v>
      </c>
      <c r="B61" s="542" t="str" cm="1">
        <f t="array" ref="B61">_xlfn.IFS(
Content_!$D$7=1, VLOOKUP(Employees!$A61, Translation!$A:$S, Employees!B$1, FALSE),
Content_!$D$7=2, VLOOKUP(Employees!$A61, Translation!$A:$S, Employees!B$1 + 6, FALSE),
   Content_!$D$7=3, VLOOKUP(Employees!$A61, Translation!$A:$S, Employees!B$1 + 12, FALSE)
)</f>
        <v>г. Шымкент</v>
      </c>
      <c r="C61" s="529" t="str" cm="1">
        <f t="array" ref="C61">_xlfn.IFS(
Content_!$D$7=1, VLOOKUP(Employees!$A61, Translation!$A:$S, Employees!C$1, FALSE),
Content_!$D$7=2, VLOOKUP(Employees!$A61, Translation!$A:$S, Employees!C$1 + 6, FALSE),
   Content_!$D$7=3, VLOOKUP(Employees!$A61, Translation!$A:$S, Employees!C$1 + 12, FALSE)
)</f>
        <v>чел.</v>
      </c>
      <c r="D61" s="458">
        <v>4398</v>
      </c>
      <c r="E61" s="458">
        <v>4146</v>
      </c>
      <c r="F61" s="458">
        <v>4810</v>
      </c>
      <c r="G61" s="460">
        <v>4770</v>
      </c>
    </row>
    <row r="62" spans="1:7" x14ac:dyDescent="0.35">
      <c r="A62" s="355" t="s">
        <v>1758</v>
      </c>
      <c r="B62" s="542" t="str" cm="1">
        <f t="array" ref="B62">_xlfn.IFS(
Content_!$D$7=1, VLOOKUP(Employees!$A62, Translation!$A:$S, Employees!B$1, FALSE),
Content_!$D$7=2, VLOOKUP(Employees!$A62, Translation!$A:$S, Employees!B$1 + 6, FALSE),
   Content_!$D$7=3, VLOOKUP(Employees!$A62, Translation!$A:$S, Employees!B$1 + 12, FALSE)
)</f>
        <v>Прочие области (справочно, по примеру 2022 года)</v>
      </c>
      <c r="C62" s="529" t="str" cm="1">
        <f t="array" ref="C62">_xlfn.IFS(
Content_!$D$7=1, VLOOKUP(Employees!$A62, Translation!$A:$S, Employees!C$1, FALSE),
Content_!$D$7=2, VLOOKUP(Employees!$A62, Translation!$A:$S, Employees!C$1 + 6, FALSE),
   Content_!$D$7=3, VLOOKUP(Employees!$A62, Translation!$A:$S, Employees!C$1 + 12, FALSE)
)</f>
        <v>чел.</v>
      </c>
      <c r="D62" s="458">
        <v>0</v>
      </c>
      <c r="E62" s="458">
        <v>0</v>
      </c>
      <c r="F62" s="458">
        <v>0</v>
      </c>
      <c r="G62" s="460">
        <v>961</v>
      </c>
    </row>
    <row r="63" spans="1:7" x14ac:dyDescent="0.35">
      <c r="A63" s="355" t="s">
        <v>1759</v>
      </c>
      <c r="B63" s="541" t="str" cm="1">
        <f t="array" ref="B63">_xlfn.IFS(
Content_!$D$7=1, VLOOKUP(Employees!$A63, Translation!$A:$S, Employees!B$1, FALSE),
Content_!$D$7=2, VLOOKUP(Employees!$A63, Translation!$A:$S, Employees!B$1 + 6, FALSE),
   Content_!$D$7=3, VLOOKUP(Employees!$A63, Translation!$A:$S, Employees!B$1 + 12, FALSE)
)</f>
        <v>За пределами Республики Казахстан</v>
      </c>
      <c r="C63" s="531" t="str" cm="1">
        <f t="array" ref="C63">_xlfn.IFS(
Content_!$D$7=1, VLOOKUP(Employees!$A63, Translation!$A:$S, Employees!C$1, FALSE),
Content_!$D$7=2, VLOOKUP(Employees!$A63, Translation!$A:$S, Employees!C$1 + 6, FALSE),
   Content_!$D$7=3, VLOOKUP(Employees!$A63, Translation!$A:$S, Employees!C$1 + 12, FALSE)
)</f>
        <v>чел.</v>
      </c>
      <c r="D63" s="458">
        <v>7550</v>
      </c>
      <c r="E63" s="458">
        <v>7417</v>
      </c>
      <c r="F63" s="458">
        <v>7585</v>
      </c>
      <c r="G63" s="460">
        <v>7960</v>
      </c>
    </row>
    <row r="64" spans="1:7" x14ac:dyDescent="0.35">
      <c r="A64" s="355" t="s">
        <v>1760</v>
      </c>
      <c r="B64" s="538" t="str" cm="1">
        <f t="array" ref="B64">_xlfn.IFS(
Content_!$D$7=1, VLOOKUP(Employees!$A64, Translation!$A:$S, Employees!B$1, FALSE),
Content_!$D$7=2, VLOOKUP(Employees!$A64, Translation!$A:$S, Employees!B$1 + 6, FALSE),
   Content_!$D$7=3, VLOOKUP(Employees!$A64, Translation!$A:$S, Employees!B$1 + 12, FALSE)
)</f>
        <v>Временные* работники</v>
      </c>
      <c r="C64" s="499" t="str" cm="1">
        <f t="array" ref="C64">_xlfn.IFS(
Content_!$D$7=1, VLOOKUP(Employees!$A64, Translation!$A:$S, Employees!C$1, FALSE),
Content_!$D$7=2, VLOOKUP(Employees!$A64, Translation!$A:$S, Employees!C$1 + 6, FALSE),
   Content_!$D$7=3, VLOOKUP(Employees!$A64, Translation!$A:$S, Employees!C$1 + 12, FALSE)
)</f>
        <v>чел.</v>
      </c>
      <c r="D64" s="487">
        <v>10709</v>
      </c>
      <c r="E64" s="487">
        <v>21143</v>
      </c>
      <c r="F64" s="487">
        <v>21278</v>
      </c>
      <c r="G64" s="488">
        <v>17481</v>
      </c>
    </row>
    <row r="65" spans="1:7" x14ac:dyDescent="0.35">
      <c r="A65" s="355" t="s">
        <v>1761</v>
      </c>
      <c r="B65" s="539" t="str" cm="1">
        <f t="array" ref="B65">_xlfn.IFS(
Content_!$D$7=1, VLOOKUP(Employees!$A65, Translation!$A:$S, Employees!B$1, FALSE),
Content_!$D$7=2, VLOOKUP(Employees!$A65, Translation!$A:$S, Employees!B$1 + 6, FALSE),
   Content_!$D$7=3, VLOOKUP(Employees!$A65, Translation!$A:$S, Employees!B$1 + 12, FALSE)
)</f>
        <v>по региону:</v>
      </c>
      <c r="C65" s="540"/>
      <c r="D65" s="543"/>
      <c r="E65" s="543"/>
      <c r="F65" s="543"/>
      <c r="G65" s="544"/>
    </row>
    <row r="66" spans="1:7" x14ac:dyDescent="0.35">
      <c r="A66" s="355" t="s">
        <v>1762</v>
      </c>
      <c r="B66" s="541" t="str" cm="1">
        <f t="array" ref="B66">_xlfn.IFS(
Content_!$D$7=1, VLOOKUP(Employees!$A66, Translation!$A:$S, Employees!B$1, FALSE),
Content_!$D$7=2, VLOOKUP(Employees!$A66, Translation!$A:$S, Employees!B$1 + 6, FALSE),
   Content_!$D$7=3, VLOOKUP(Employees!$A66, Translation!$A:$S, Employees!B$1 + 12, FALSE)
)</f>
        <v>Республика Казахстан</v>
      </c>
      <c r="C66" s="529" t="str" cm="1">
        <f t="array" ref="C66">_xlfn.IFS(
Content_!$D$7=1, VLOOKUP(Employees!$A66, Translation!$A:$S, Employees!C$1, FALSE),
Content_!$D$7=2, VLOOKUP(Employees!$A66, Translation!$A:$S, Employees!C$1 + 6, FALSE),
   Content_!$D$7=3, VLOOKUP(Employees!$A66, Translation!$A:$S, Employees!C$1 + 12, FALSE)
)</f>
        <v>чел.</v>
      </c>
      <c r="D66" s="458">
        <v>10236</v>
      </c>
      <c r="E66" s="458">
        <v>20721</v>
      </c>
      <c r="F66" s="458">
        <v>20985</v>
      </c>
      <c r="G66" s="460">
        <v>17160</v>
      </c>
    </row>
    <row r="67" spans="1:7" x14ac:dyDescent="0.35">
      <c r="A67" s="355" t="s">
        <v>1763</v>
      </c>
      <c r="B67" s="542" t="str" cm="1">
        <f t="array" ref="B67">_xlfn.IFS(
Content_!$D$7=1, VLOOKUP(Employees!$A67, Translation!$A:$S, Employees!B$1, FALSE),
Content_!$D$7=2, VLOOKUP(Employees!$A67, Translation!$A:$S, Employees!B$1 + 6, FALSE),
   Content_!$D$7=3, VLOOKUP(Employees!$A67, Translation!$A:$S, Employees!B$1 + 12, FALSE)
)</f>
        <v>Абайская  область</v>
      </c>
      <c r="C67" s="529" t="str" cm="1">
        <f t="array" ref="C67">_xlfn.IFS(
Content_!$D$7=1, VLOOKUP(Employees!$A67, Translation!$A:$S, Employees!C$1, FALSE),
Content_!$D$7=2, VLOOKUP(Employees!$A67, Translation!$A:$S, Employees!C$1 + 6, FALSE),
   Content_!$D$7=3, VLOOKUP(Employees!$A67, Translation!$A:$S, Employees!C$1 + 12, FALSE)
)</f>
        <v>чел.</v>
      </c>
      <c r="D67" s="458">
        <v>0</v>
      </c>
      <c r="E67" s="458" t="s">
        <v>141</v>
      </c>
      <c r="F67" s="458">
        <v>37</v>
      </c>
      <c r="G67" s="460">
        <v>576</v>
      </c>
    </row>
    <row r="68" spans="1:7" x14ac:dyDescent="0.35">
      <c r="A68" s="355" t="s">
        <v>1764</v>
      </c>
      <c r="B68" s="542" t="str" cm="1">
        <f t="array" ref="B68">_xlfn.IFS(
Content_!$D$7=1, VLOOKUP(Employees!$A68, Translation!$A:$S, Employees!B$1, FALSE),
Content_!$D$7=2, VLOOKUP(Employees!$A68, Translation!$A:$S, Employees!B$1 + 6, FALSE),
   Content_!$D$7=3, VLOOKUP(Employees!$A68, Translation!$A:$S, Employees!B$1 + 12, FALSE)
)</f>
        <v>Акмолинская область</v>
      </c>
      <c r="C68" s="529" t="str" cm="1">
        <f t="array" ref="C68">_xlfn.IFS(
Content_!$D$7=1, VLOOKUP(Employees!$A68, Translation!$A:$S, Employees!C$1, FALSE),
Content_!$D$7=2, VLOOKUP(Employees!$A68, Translation!$A:$S, Employees!C$1 + 6, FALSE),
   Content_!$D$7=3, VLOOKUP(Employees!$A68, Translation!$A:$S, Employees!C$1 + 12, FALSE)
)</f>
        <v>чел.</v>
      </c>
      <c r="D68" s="458">
        <v>284</v>
      </c>
      <c r="E68" s="458">
        <v>875</v>
      </c>
      <c r="F68" s="458">
        <v>1484</v>
      </c>
      <c r="G68" s="460">
        <v>1311</v>
      </c>
    </row>
    <row r="69" spans="1:7" x14ac:dyDescent="0.35">
      <c r="A69" s="355" t="s">
        <v>1765</v>
      </c>
      <c r="B69" s="542" t="str" cm="1">
        <f t="array" ref="B69">_xlfn.IFS(
Content_!$D$7=1, VLOOKUP(Employees!$A69, Translation!$A:$S, Employees!B$1, FALSE),
Content_!$D$7=2, VLOOKUP(Employees!$A69, Translation!$A:$S, Employees!B$1 + 6, FALSE),
   Content_!$D$7=3, VLOOKUP(Employees!$A69, Translation!$A:$S, Employees!B$1 + 12, FALSE)
)</f>
        <v>Актюбинская область</v>
      </c>
      <c r="C69" s="529" t="str" cm="1">
        <f t="array" ref="C69">_xlfn.IFS(
Content_!$D$7=1, VLOOKUP(Employees!$A69, Translation!$A:$S, Employees!C$1, FALSE),
Content_!$D$7=2, VLOOKUP(Employees!$A69, Translation!$A:$S, Employees!C$1 + 6, FALSE),
   Content_!$D$7=3, VLOOKUP(Employees!$A69, Translation!$A:$S, Employees!C$1 + 12, FALSE)
)</f>
        <v>чел.</v>
      </c>
      <c r="D69" s="458">
        <v>509</v>
      </c>
      <c r="E69" s="458">
        <v>952</v>
      </c>
      <c r="F69" s="458">
        <v>1246</v>
      </c>
      <c r="G69" s="460">
        <v>1722</v>
      </c>
    </row>
    <row r="70" spans="1:7" x14ac:dyDescent="0.35">
      <c r="A70" s="355" t="s">
        <v>1766</v>
      </c>
      <c r="B70" s="542" t="str" cm="1">
        <f t="array" ref="B70">_xlfn.IFS(
Content_!$D$7=1, VLOOKUP(Employees!$A70, Translation!$A:$S, Employees!B$1, FALSE),
Content_!$D$7=2, VLOOKUP(Employees!$A70, Translation!$A:$S, Employees!B$1 + 6, FALSE),
   Content_!$D$7=3, VLOOKUP(Employees!$A70, Translation!$A:$S, Employees!B$1 + 12, FALSE)
)</f>
        <v>Алматинская область</v>
      </c>
      <c r="C70" s="529" t="str" cm="1">
        <f t="array" ref="C70">_xlfn.IFS(
Content_!$D$7=1, VLOOKUP(Employees!$A70, Translation!$A:$S, Employees!C$1, FALSE),
Content_!$D$7=2, VLOOKUP(Employees!$A70, Translation!$A:$S, Employees!C$1 + 6, FALSE),
   Content_!$D$7=3, VLOOKUP(Employees!$A70, Translation!$A:$S, Employees!C$1 + 12, FALSE)
)</f>
        <v>чел.</v>
      </c>
      <c r="D70" s="458">
        <v>723</v>
      </c>
      <c r="E70" s="458">
        <v>1153</v>
      </c>
      <c r="F70" s="458">
        <v>1564</v>
      </c>
      <c r="G70" s="460">
        <v>681</v>
      </c>
    </row>
    <row r="71" spans="1:7" x14ac:dyDescent="0.35">
      <c r="A71" s="355" t="s">
        <v>1767</v>
      </c>
      <c r="B71" s="542" t="str" cm="1">
        <f t="array" ref="B71">_xlfn.IFS(
Content_!$D$7=1, VLOOKUP(Employees!$A71, Translation!$A:$S, Employees!B$1, FALSE),
Content_!$D$7=2, VLOOKUP(Employees!$A71, Translation!$A:$S, Employees!B$1 + 6, FALSE),
   Content_!$D$7=3, VLOOKUP(Employees!$A71, Translation!$A:$S, Employees!B$1 + 12, FALSE)
)</f>
        <v>Атырауская область</v>
      </c>
      <c r="C71" s="529" t="str" cm="1">
        <f t="array" ref="C71">_xlfn.IFS(
Content_!$D$7=1, VLOOKUP(Employees!$A71, Translation!$A:$S, Employees!C$1, FALSE),
Content_!$D$7=2, VLOOKUP(Employees!$A71, Translation!$A:$S, Employees!C$1 + 6, FALSE),
   Content_!$D$7=3, VLOOKUP(Employees!$A71, Translation!$A:$S, Employees!C$1 + 12, FALSE)
)</f>
        <v>чел.</v>
      </c>
      <c r="D71" s="458">
        <v>451</v>
      </c>
      <c r="E71" s="458">
        <v>685</v>
      </c>
      <c r="F71" s="458">
        <v>812</v>
      </c>
      <c r="G71" s="460">
        <v>777</v>
      </c>
    </row>
    <row r="72" spans="1:7" x14ac:dyDescent="0.35">
      <c r="A72" s="355" t="s">
        <v>1768</v>
      </c>
      <c r="B72" s="542" t="str" cm="1">
        <f t="array" ref="B72">_xlfn.IFS(
Content_!$D$7=1, VLOOKUP(Employees!$A72, Translation!$A:$S, Employees!B$1, FALSE),
Content_!$D$7=2, VLOOKUP(Employees!$A72, Translation!$A:$S, Employees!B$1 + 6, FALSE),
   Content_!$D$7=3, VLOOKUP(Employees!$A72, Translation!$A:$S, Employees!B$1 + 12, FALSE)
)</f>
        <v>Западно-Казахстанская область</v>
      </c>
      <c r="C72" s="529" t="str" cm="1">
        <f t="array" ref="C72">_xlfn.IFS(
Content_!$D$7=1, VLOOKUP(Employees!$A72, Translation!$A:$S, Employees!C$1, FALSE),
Content_!$D$7=2, VLOOKUP(Employees!$A72, Translation!$A:$S, Employees!C$1 + 6, FALSE),
   Content_!$D$7=3, VLOOKUP(Employees!$A72, Translation!$A:$S, Employees!C$1 + 12, FALSE)
)</f>
        <v>чел.</v>
      </c>
      <c r="D72" s="458">
        <v>247</v>
      </c>
      <c r="E72" s="458">
        <v>281</v>
      </c>
      <c r="F72" s="458">
        <v>357</v>
      </c>
      <c r="G72" s="460">
        <v>364</v>
      </c>
    </row>
    <row r="73" spans="1:7" x14ac:dyDescent="0.35">
      <c r="A73" s="355" t="s">
        <v>1769</v>
      </c>
      <c r="B73" s="542" t="str" cm="1">
        <f t="array" ref="B73">_xlfn.IFS(
Content_!$D$7=1, VLOOKUP(Employees!$A73, Translation!$A:$S, Employees!B$1, FALSE),
Content_!$D$7=2, VLOOKUP(Employees!$A73, Translation!$A:$S, Employees!B$1 + 6, FALSE),
   Content_!$D$7=3, VLOOKUP(Employees!$A73, Translation!$A:$S, Employees!B$1 + 12, FALSE)
)</f>
        <v>Жамбылская  область</v>
      </c>
      <c r="C73" s="529" t="str" cm="1">
        <f t="array" ref="C73">_xlfn.IFS(
Content_!$D$7=1, VLOOKUP(Employees!$A73, Translation!$A:$S, Employees!C$1, FALSE),
Content_!$D$7=2, VLOOKUP(Employees!$A73, Translation!$A:$S, Employees!C$1 + 6, FALSE),
   Content_!$D$7=3, VLOOKUP(Employees!$A73, Translation!$A:$S, Employees!C$1 + 12, FALSE)
)</f>
        <v>чел.</v>
      </c>
      <c r="D73" s="458">
        <v>399</v>
      </c>
      <c r="E73" s="458">
        <v>1244</v>
      </c>
      <c r="F73" s="458">
        <v>1062</v>
      </c>
      <c r="G73" s="460">
        <v>943</v>
      </c>
    </row>
    <row r="74" spans="1:7" x14ac:dyDescent="0.35">
      <c r="A74" s="355" t="s">
        <v>1770</v>
      </c>
      <c r="B74" s="542" t="str" cm="1">
        <f t="array" ref="B74">_xlfn.IFS(
Content_!$D$7=1, VLOOKUP(Employees!$A74, Translation!$A:$S, Employees!B$1, FALSE),
Content_!$D$7=2, VLOOKUP(Employees!$A74, Translation!$A:$S, Employees!B$1 + 6, FALSE),
   Content_!$D$7=3, VLOOKUP(Employees!$A74, Translation!$A:$S, Employees!B$1 + 12, FALSE)
)</f>
        <v>Жетысуская область</v>
      </c>
      <c r="C74" s="529" t="str" cm="1">
        <f t="array" ref="C74">_xlfn.IFS(
Content_!$D$7=1, VLOOKUP(Employees!$A74, Translation!$A:$S, Employees!C$1, FALSE),
Content_!$D$7=2, VLOOKUP(Employees!$A74, Translation!$A:$S, Employees!C$1 + 6, FALSE),
   Content_!$D$7=3, VLOOKUP(Employees!$A74, Translation!$A:$S, Employees!C$1 + 12, FALSE)
)</f>
        <v>чел.</v>
      </c>
      <c r="D74" s="458" t="s">
        <v>141</v>
      </c>
      <c r="E74" s="458" t="s">
        <v>141</v>
      </c>
      <c r="F74" s="458">
        <v>78</v>
      </c>
      <c r="G74" s="460">
        <v>366</v>
      </c>
    </row>
    <row r="75" spans="1:7" x14ac:dyDescent="0.35">
      <c r="A75" s="355" t="s">
        <v>1771</v>
      </c>
      <c r="B75" s="542" t="str" cm="1">
        <f t="array" ref="B75">_xlfn.IFS(
Content_!$D$7=1, VLOOKUP(Employees!$A75, Translation!$A:$S, Employees!B$1, FALSE),
Content_!$D$7=2, VLOOKUP(Employees!$A75, Translation!$A:$S, Employees!B$1 + 6, FALSE),
   Content_!$D$7=3, VLOOKUP(Employees!$A75, Translation!$A:$S, Employees!B$1 + 12, FALSE)
)</f>
        <v>Карагандинская область</v>
      </c>
      <c r="C75" s="529" t="str" cm="1">
        <f t="array" ref="C75">_xlfn.IFS(
Content_!$D$7=1, VLOOKUP(Employees!$A75, Translation!$A:$S, Employees!C$1, FALSE),
Content_!$D$7=2, VLOOKUP(Employees!$A75, Translation!$A:$S, Employees!C$1 + 6, FALSE),
   Content_!$D$7=3, VLOOKUP(Employees!$A75, Translation!$A:$S, Employees!C$1 + 12, FALSE)
)</f>
        <v>чел.</v>
      </c>
      <c r="D75" s="458">
        <v>712</v>
      </c>
      <c r="E75" s="458">
        <v>1848</v>
      </c>
      <c r="F75" s="458">
        <v>2032</v>
      </c>
      <c r="G75" s="460">
        <v>1257</v>
      </c>
    </row>
    <row r="76" spans="1:7" x14ac:dyDescent="0.35">
      <c r="A76" s="355" t="s">
        <v>1772</v>
      </c>
      <c r="B76" s="542" t="str" cm="1">
        <f t="array" ref="B76">_xlfn.IFS(
Content_!$D$7=1, VLOOKUP(Employees!$A76, Translation!$A:$S, Employees!B$1, FALSE),
Content_!$D$7=2, VLOOKUP(Employees!$A76, Translation!$A:$S, Employees!B$1 + 6, FALSE),
   Content_!$D$7=3, VLOOKUP(Employees!$A76, Translation!$A:$S, Employees!B$1 + 12, FALSE)
)</f>
        <v>Костанайская  область</v>
      </c>
      <c r="C76" s="529" t="str" cm="1">
        <f t="array" ref="C76">_xlfn.IFS(
Content_!$D$7=1, VLOOKUP(Employees!$A76, Translation!$A:$S, Employees!C$1, FALSE),
Content_!$D$7=2, VLOOKUP(Employees!$A76, Translation!$A:$S, Employees!C$1 + 6, FALSE),
   Content_!$D$7=3, VLOOKUP(Employees!$A76, Translation!$A:$S, Employees!C$1 + 12, FALSE)
)</f>
        <v>чел.</v>
      </c>
      <c r="D76" s="458">
        <v>465</v>
      </c>
      <c r="E76" s="458">
        <v>1892</v>
      </c>
      <c r="F76" s="458">
        <v>1553</v>
      </c>
      <c r="G76" s="460">
        <v>856</v>
      </c>
    </row>
    <row r="77" spans="1:7" x14ac:dyDescent="0.35">
      <c r="A77" s="355" t="s">
        <v>1773</v>
      </c>
      <c r="B77" s="542" t="str" cm="1">
        <f t="array" ref="B77">_xlfn.IFS(
Content_!$D$7=1, VLOOKUP(Employees!$A77, Translation!$A:$S, Employees!B$1, FALSE),
Content_!$D$7=2, VLOOKUP(Employees!$A77, Translation!$A:$S, Employees!B$1 + 6, FALSE),
   Content_!$D$7=3, VLOOKUP(Employees!$A77, Translation!$A:$S, Employees!B$1 + 12, FALSE)
)</f>
        <v>Кызылординская область</v>
      </c>
      <c r="C77" s="529" t="str" cm="1">
        <f t="array" ref="C77">_xlfn.IFS(
Content_!$D$7=1, VLOOKUP(Employees!$A77, Translation!$A:$S, Employees!C$1, FALSE),
Content_!$D$7=2, VLOOKUP(Employees!$A77, Translation!$A:$S, Employees!C$1 + 6, FALSE),
   Content_!$D$7=3, VLOOKUP(Employees!$A77, Translation!$A:$S, Employees!C$1 + 12, FALSE)
)</f>
        <v>чел.</v>
      </c>
      <c r="D77" s="458">
        <v>393</v>
      </c>
      <c r="E77" s="458">
        <v>858</v>
      </c>
      <c r="F77" s="458">
        <v>790</v>
      </c>
      <c r="G77" s="460">
        <v>872</v>
      </c>
    </row>
    <row r="78" spans="1:7" x14ac:dyDescent="0.35">
      <c r="A78" s="355" t="s">
        <v>1774</v>
      </c>
      <c r="B78" s="542" t="str" cm="1">
        <f t="array" ref="B78">_xlfn.IFS(
Content_!$D$7=1, VLOOKUP(Employees!$A78, Translation!$A:$S, Employees!B$1, FALSE),
Content_!$D$7=2, VLOOKUP(Employees!$A78, Translation!$A:$S, Employees!B$1 + 6, FALSE),
   Content_!$D$7=3, VLOOKUP(Employees!$A78, Translation!$A:$S, Employees!B$1 + 12, FALSE)
)</f>
        <v>Мангистауская область</v>
      </c>
      <c r="C78" s="529" t="str" cm="1">
        <f t="array" ref="C78">_xlfn.IFS(
Content_!$D$7=1, VLOOKUP(Employees!$A78, Translation!$A:$S, Employees!C$1, FALSE),
Content_!$D$7=2, VLOOKUP(Employees!$A78, Translation!$A:$S, Employees!C$1 + 6, FALSE),
   Content_!$D$7=3, VLOOKUP(Employees!$A78, Translation!$A:$S, Employees!C$1 + 12, FALSE)
)</f>
        <v>чел.</v>
      </c>
      <c r="D78" s="458">
        <v>373</v>
      </c>
      <c r="E78" s="458">
        <v>490</v>
      </c>
      <c r="F78" s="458">
        <v>483</v>
      </c>
      <c r="G78" s="460">
        <v>472</v>
      </c>
    </row>
    <row r="79" spans="1:7" x14ac:dyDescent="0.35">
      <c r="A79" s="355" t="s">
        <v>1775</v>
      </c>
      <c r="B79" s="542" t="str" cm="1">
        <f t="array" ref="B79">_xlfn.IFS(
Content_!$D$7=1, VLOOKUP(Employees!$A79, Translation!$A:$S, Employees!B$1, FALSE),
Content_!$D$7=2, VLOOKUP(Employees!$A79, Translation!$A:$S, Employees!B$1 + 6, FALSE),
   Content_!$D$7=3, VLOOKUP(Employees!$A79, Translation!$A:$S, Employees!B$1 + 12, FALSE)
)</f>
        <v>Павлодарская область</v>
      </c>
      <c r="C79" s="529" t="str" cm="1">
        <f t="array" ref="C79">_xlfn.IFS(
Content_!$D$7=1, VLOOKUP(Employees!$A79, Translation!$A:$S, Employees!C$1, FALSE),
Content_!$D$7=2, VLOOKUP(Employees!$A79, Translation!$A:$S, Employees!C$1 + 6, FALSE),
   Content_!$D$7=3, VLOOKUP(Employees!$A79, Translation!$A:$S, Employees!C$1 + 12, FALSE)
)</f>
        <v>чел.</v>
      </c>
      <c r="D79" s="458">
        <v>632</v>
      </c>
      <c r="E79" s="458">
        <v>1822</v>
      </c>
      <c r="F79" s="458">
        <v>1543</v>
      </c>
      <c r="G79" s="460">
        <v>1302</v>
      </c>
    </row>
    <row r="80" spans="1:7" x14ac:dyDescent="0.35">
      <c r="A80" s="355" t="s">
        <v>1776</v>
      </c>
      <c r="B80" s="542" t="str" cm="1">
        <f t="array" ref="B80">_xlfn.IFS(
Content_!$D$7=1, VLOOKUP(Employees!$A80, Translation!$A:$S, Employees!B$1, FALSE),
Content_!$D$7=2, VLOOKUP(Employees!$A80, Translation!$A:$S, Employees!B$1 + 6, FALSE),
   Content_!$D$7=3, VLOOKUP(Employees!$A80, Translation!$A:$S, Employees!B$1 + 12, FALSE)
)</f>
        <v>Северо-Казахстанская область</v>
      </c>
      <c r="C80" s="529" t="str" cm="1">
        <f t="array" ref="C80">_xlfn.IFS(
Content_!$D$7=1, VLOOKUP(Employees!$A80, Translation!$A:$S, Employees!C$1, FALSE),
Content_!$D$7=2, VLOOKUP(Employees!$A80, Translation!$A:$S, Employees!C$1 + 6, FALSE),
   Content_!$D$7=3, VLOOKUP(Employees!$A80, Translation!$A:$S, Employees!C$1 + 12, FALSE)
)</f>
        <v>чел.</v>
      </c>
      <c r="D80" s="458">
        <v>187</v>
      </c>
      <c r="E80" s="458">
        <v>712</v>
      </c>
      <c r="F80" s="458">
        <v>452</v>
      </c>
      <c r="G80" s="460">
        <v>263</v>
      </c>
    </row>
    <row r="81" spans="1:7" x14ac:dyDescent="0.35">
      <c r="A81" s="355" t="s">
        <v>1777</v>
      </c>
      <c r="B81" s="542" t="str" cm="1">
        <f t="array" ref="B81">_xlfn.IFS(
Content_!$D$7=1, VLOOKUP(Employees!$A81, Translation!$A:$S, Employees!B$1, FALSE),
Content_!$D$7=2, VLOOKUP(Employees!$A81, Translation!$A:$S, Employees!B$1 + 6, FALSE),
   Content_!$D$7=3, VLOOKUP(Employees!$A81, Translation!$A:$S, Employees!B$1 + 12, FALSE)
)</f>
        <v>Туркестанская  область</v>
      </c>
      <c r="C81" s="529" t="str" cm="1">
        <f t="array" ref="C81">_xlfn.IFS(
Content_!$D$7=1, VLOOKUP(Employees!$A81, Translation!$A:$S, Employees!C$1, FALSE),
Content_!$D$7=2, VLOOKUP(Employees!$A81, Translation!$A:$S, Employees!C$1 + 6, FALSE),
   Content_!$D$7=3, VLOOKUP(Employees!$A81, Translation!$A:$S, Employees!C$1 + 12, FALSE)
)</f>
        <v>чел.</v>
      </c>
      <c r="D81" s="458">
        <v>364</v>
      </c>
      <c r="E81" s="458">
        <v>662</v>
      </c>
      <c r="F81" s="458">
        <v>785</v>
      </c>
      <c r="G81" s="460">
        <v>882</v>
      </c>
    </row>
    <row r="82" spans="1:7" x14ac:dyDescent="0.35">
      <c r="A82" s="355" t="s">
        <v>1778</v>
      </c>
      <c r="B82" s="542" t="str" cm="1">
        <f t="array" ref="B82">_xlfn.IFS(
Content_!$D$7=1, VLOOKUP(Employees!$A82, Translation!$A:$S, Employees!B$1, FALSE),
Content_!$D$7=2, VLOOKUP(Employees!$A82, Translation!$A:$S, Employees!B$1 + 6, FALSE),
   Content_!$D$7=3, VLOOKUP(Employees!$A82, Translation!$A:$S, Employees!B$1 + 12, FALSE)
)</f>
        <v>Улытауская область</v>
      </c>
      <c r="C82" s="529" t="str" cm="1">
        <f t="array" ref="C82">_xlfn.IFS(
Content_!$D$7=1, VLOOKUP(Employees!$A82, Translation!$A:$S, Employees!C$1, FALSE),
Content_!$D$7=2, VLOOKUP(Employees!$A82, Translation!$A:$S, Employees!C$1 + 6, FALSE),
   Content_!$D$7=3, VLOOKUP(Employees!$A82, Translation!$A:$S, Employees!C$1 + 12, FALSE)
)</f>
        <v>чел.</v>
      </c>
      <c r="D82" s="458" t="s">
        <v>141</v>
      </c>
      <c r="E82" s="458" t="s">
        <v>141</v>
      </c>
      <c r="F82" s="458">
        <v>38</v>
      </c>
      <c r="G82" s="460">
        <v>187</v>
      </c>
    </row>
    <row r="83" spans="1:7" x14ac:dyDescent="0.35">
      <c r="A83" s="355" t="s">
        <v>1779</v>
      </c>
      <c r="B83" s="542" t="str" cm="1">
        <f t="array" ref="B83">_xlfn.IFS(
Content_!$D$7=1, VLOOKUP(Employees!$A83, Translation!$A:$S, Employees!B$1, FALSE),
Content_!$D$7=2, VLOOKUP(Employees!$A83, Translation!$A:$S, Employees!B$1 + 6, FALSE),
   Content_!$D$7=3, VLOOKUP(Employees!$A83, Translation!$A:$S, Employees!B$1 + 12, FALSE)
)</f>
        <v>Восточно-Казахстанская область</v>
      </c>
      <c r="C83" s="529" t="str" cm="1">
        <f t="array" ref="C83">_xlfn.IFS(
Content_!$D$7=1, VLOOKUP(Employees!$A83, Translation!$A:$S, Employees!C$1, FALSE),
Content_!$D$7=2, VLOOKUP(Employees!$A83, Translation!$A:$S, Employees!C$1 + 6, FALSE),
   Content_!$D$7=3, VLOOKUP(Employees!$A83, Translation!$A:$S, Employees!C$1 + 12, FALSE)
)</f>
        <v>чел.</v>
      </c>
      <c r="D83" s="458">
        <v>615</v>
      </c>
      <c r="E83" s="458">
        <v>1579</v>
      </c>
      <c r="F83" s="458">
        <v>1457</v>
      </c>
      <c r="G83" s="460">
        <v>568</v>
      </c>
    </row>
    <row r="84" spans="1:7" x14ac:dyDescent="0.35">
      <c r="A84" s="355" t="s">
        <v>1780</v>
      </c>
      <c r="B84" s="542" t="str" cm="1">
        <f t="array" ref="B84">_xlfn.IFS(
Content_!$D$7=1, VLOOKUP(Employees!$A84, Translation!$A:$S, Employees!B$1, FALSE),
Content_!$D$7=2, VLOOKUP(Employees!$A84, Translation!$A:$S, Employees!B$1 + 6, FALSE),
   Content_!$D$7=3, VLOOKUP(Employees!$A84, Translation!$A:$S, Employees!B$1 + 12, FALSE)
)</f>
        <v>Южно-Казахстанская область (справочно, по примеру 2022 года)</v>
      </c>
      <c r="C84" s="529" t="str" cm="1">
        <f t="array" ref="C84">_xlfn.IFS(
Content_!$D$7=1, VLOOKUP(Employees!$A84, Translation!$A:$S, Employees!C$1, FALSE),
Content_!$D$7=2, VLOOKUP(Employees!$A84, Translation!$A:$S, Employees!C$1 + 6, FALSE),
   Content_!$D$7=3, VLOOKUP(Employees!$A84, Translation!$A:$S, Employees!C$1 + 12, FALSE)
)</f>
        <v>чел.</v>
      </c>
      <c r="D84" s="458">
        <v>237</v>
      </c>
      <c r="E84" s="458">
        <v>243</v>
      </c>
      <c r="F84" s="458">
        <v>0</v>
      </c>
      <c r="G84" s="460">
        <v>0</v>
      </c>
    </row>
    <row r="85" spans="1:7" x14ac:dyDescent="0.35">
      <c r="A85" s="355" t="s">
        <v>1781</v>
      </c>
      <c r="B85" s="542" t="str" cm="1">
        <f t="array" ref="B85">_xlfn.IFS(
Content_!$D$7=1, VLOOKUP(Employees!$A85, Translation!$A:$S, Employees!B$1, FALSE),
Content_!$D$7=2, VLOOKUP(Employees!$A85, Translation!$A:$S, Employees!B$1 + 6, FALSE),
   Content_!$D$7=3, VLOOKUP(Employees!$A85, Translation!$A:$S, Employees!B$1 + 12, FALSE)
)</f>
        <v>г.Астана</v>
      </c>
      <c r="C85" s="529" t="str" cm="1">
        <f t="array" ref="C85">_xlfn.IFS(
Content_!$D$7=1, VLOOKUP(Employees!$A85, Translation!$A:$S, Employees!C$1, FALSE),
Content_!$D$7=2, VLOOKUP(Employees!$A85, Translation!$A:$S, Employees!C$1 + 6, FALSE),
   Content_!$D$7=3, VLOOKUP(Employees!$A85, Translation!$A:$S, Employees!C$1 + 12, FALSE)
)</f>
        <v>чел.</v>
      </c>
      <c r="D85" s="458">
        <v>1433</v>
      </c>
      <c r="E85" s="458">
        <v>2425</v>
      </c>
      <c r="F85" s="458">
        <v>2670</v>
      </c>
      <c r="G85" s="460">
        <v>1625</v>
      </c>
    </row>
    <row r="86" spans="1:7" x14ac:dyDescent="0.35">
      <c r="A86" s="355" t="s">
        <v>1782</v>
      </c>
      <c r="B86" s="542" t="str" cm="1">
        <f t="array" ref="B86">_xlfn.IFS(
Content_!$D$7=1, VLOOKUP(Employees!$A86, Translation!$A:$S, Employees!B$1, FALSE),
Content_!$D$7=2, VLOOKUP(Employees!$A86, Translation!$A:$S, Employees!B$1 + 6, FALSE),
   Content_!$D$7=3, VLOOKUP(Employees!$A86, Translation!$A:$S, Employees!B$1 + 12, FALSE)
)</f>
        <v>г. Алматы</v>
      </c>
      <c r="C86" s="529" t="str" cm="1">
        <f t="array" ref="C86">_xlfn.IFS(
Content_!$D$7=1, VLOOKUP(Employees!$A86, Translation!$A:$S, Employees!C$1, FALSE),
Content_!$D$7=2, VLOOKUP(Employees!$A86, Translation!$A:$S, Employees!C$1 + 6, FALSE),
   Content_!$D$7=3, VLOOKUP(Employees!$A86, Translation!$A:$S, Employees!C$1 + 12, FALSE)
)</f>
        <v>чел.</v>
      </c>
      <c r="D86" s="458">
        <v>2042</v>
      </c>
      <c r="E86" s="458">
        <v>2759</v>
      </c>
      <c r="F86" s="458">
        <v>2133</v>
      </c>
      <c r="G86" s="460">
        <v>1639</v>
      </c>
    </row>
    <row r="87" spans="1:7" x14ac:dyDescent="0.35">
      <c r="A87" s="355" t="s">
        <v>1783</v>
      </c>
      <c r="B87" s="542" t="str" cm="1">
        <f t="array" ref="B87">_xlfn.IFS(
Content_!$D$7=1, VLOOKUP(Employees!$A87, Translation!$A:$S, Employees!B$1, FALSE),
Content_!$D$7=2, VLOOKUP(Employees!$A87, Translation!$A:$S, Employees!B$1 + 6, FALSE),
   Content_!$D$7=3, VLOOKUP(Employees!$A87, Translation!$A:$S, Employees!B$1 + 12, FALSE)
)</f>
        <v>г. Шымкент</v>
      </c>
      <c r="C87" s="529" t="str" cm="1">
        <f t="array" ref="C87">_xlfn.IFS(
Content_!$D$7=1, VLOOKUP(Employees!$A87, Translation!$A:$S, Employees!C$1, FALSE),
Content_!$D$7=2, VLOOKUP(Employees!$A87, Translation!$A:$S, Employees!C$1 + 6, FALSE),
   Content_!$D$7=3, VLOOKUP(Employees!$A87, Translation!$A:$S, Employees!C$1 + 12, FALSE)
)</f>
        <v>чел.</v>
      </c>
      <c r="D87" s="458">
        <v>170</v>
      </c>
      <c r="E87" s="458">
        <v>241</v>
      </c>
      <c r="F87" s="458">
        <v>409</v>
      </c>
      <c r="G87" s="460">
        <v>399</v>
      </c>
    </row>
    <row r="88" spans="1:7" x14ac:dyDescent="0.35">
      <c r="A88" s="355" t="s">
        <v>1784</v>
      </c>
      <c r="B88" s="542" t="str" cm="1">
        <f t="array" ref="B88">_xlfn.IFS(
Content_!$D$7=1, VLOOKUP(Employees!$A88, Translation!$A:$S, Employees!B$1, FALSE),
Content_!$D$7=2, VLOOKUP(Employees!$A88, Translation!$A:$S, Employees!B$1 + 6, FALSE),
   Content_!$D$7=3, VLOOKUP(Employees!$A88, Translation!$A:$S, Employees!B$1 + 12, FALSE)
)</f>
        <v>Прочие области (справочно, по примеру 2022 года)</v>
      </c>
      <c r="C88" s="529" t="str" cm="1">
        <f t="array" ref="C88">_xlfn.IFS(
Content_!$D$7=1, VLOOKUP(Employees!$A88, Translation!$A:$S, Employees!C$1, FALSE),
Content_!$D$7=2, VLOOKUP(Employees!$A88, Translation!$A:$S, Employees!C$1 + 6, FALSE),
   Content_!$D$7=3, VLOOKUP(Employees!$A88, Translation!$A:$S, Employees!C$1 + 12, FALSE)
)</f>
        <v>чел.</v>
      </c>
      <c r="D88" s="458">
        <v>0</v>
      </c>
      <c r="E88" s="458">
        <v>0</v>
      </c>
      <c r="F88" s="458">
        <v>0</v>
      </c>
      <c r="G88" s="460">
        <v>98</v>
      </c>
    </row>
    <row r="89" spans="1:7" x14ac:dyDescent="0.35">
      <c r="A89" s="355" t="s">
        <v>1785</v>
      </c>
      <c r="B89" s="545" t="str" cm="1">
        <f t="array" ref="B89">_xlfn.IFS(
Content_!$D$7=1, VLOOKUP(Employees!$A89, Translation!$A:$S, Employees!B$1, FALSE),
Content_!$D$7=2, VLOOKUP(Employees!$A89, Translation!$A:$S, Employees!B$1 + 6, FALSE),
   Content_!$D$7=3, VLOOKUP(Employees!$A89, Translation!$A:$S, Employees!B$1 + 12, FALSE)
)</f>
        <v>За пределами Республики Казахстан</v>
      </c>
      <c r="C89" s="531" t="str" cm="1">
        <f t="array" ref="C89">_xlfn.IFS(
Content_!$D$7=1, VLOOKUP(Employees!$A89, Translation!$A:$S, Employees!C$1, FALSE),
Content_!$D$7=2, VLOOKUP(Employees!$A89, Translation!$A:$S, Employees!C$1 + 6, FALSE),
   Content_!$D$7=3, VLOOKUP(Employees!$A89, Translation!$A:$S, Employees!C$1 + 12, FALSE)
)</f>
        <v>чел.</v>
      </c>
      <c r="D89" s="462">
        <v>473</v>
      </c>
      <c r="E89" s="462">
        <v>422</v>
      </c>
      <c r="F89" s="462">
        <v>293</v>
      </c>
      <c r="G89" s="456">
        <v>321</v>
      </c>
    </row>
    <row r="90" spans="1:7" x14ac:dyDescent="0.35">
      <c r="A90" s="355" t="s">
        <v>1786</v>
      </c>
    </row>
    <row r="91" spans="1:7" x14ac:dyDescent="0.35">
      <c r="A91" s="355" t="s">
        <v>1787</v>
      </c>
      <c r="B91" s="546" t="str" cm="1">
        <f t="array" ref="B91">_xlfn.IFS(
Content_!$D$7=1, VLOOKUP(Employees!$A91, Translation!$A:$S, Employees!B$1, FALSE),
Content_!$D$7=2, VLOOKUP(Employees!$A91, Translation!$A:$S, Employees!B$1 + 6, FALSE),
   Content_!$D$7=3, VLOOKUP(Employees!$A91, Translation!$A:$S, Employees!B$1 + 12, FALSE)
)</f>
        <v>* (на период отпусков по беременности и родам и по уходу за ребенком, учебный отпуск и др.)</v>
      </c>
      <c r="C91" s="423"/>
    </row>
    <row r="92" spans="1:7" x14ac:dyDescent="0.35">
      <c r="A92" s="355" t="s">
        <v>1788</v>
      </c>
    </row>
    <row r="93" spans="1:7" x14ac:dyDescent="0.35">
      <c r="A93" s="355" t="s">
        <v>1789</v>
      </c>
      <c r="B93" s="517" t="str" cm="1">
        <f t="array" ref="B93">_xlfn.IFS(
Content_!$D$7=1, VLOOKUP(Employees!$A93, Translation!$A:$S, Employees!B$1, FALSE),
Content_!$D$7=2, VLOOKUP(Employees!$A93, Translation!$A:$S, Employees!B$1 + 6, FALSE),
   Content_!$D$7=3, VLOOKUP(Employees!$A93, Translation!$A:$S, Employees!B$1 + 12, FALSE)
)</f>
        <v>GRI 2-7</v>
      </c>
      <c r="C93" s="439" t="str" cm="1">
        <f t="array" ref="C93">_xlfn.IFS(
Content_!$D$7=1, VLOOKUP(Employees!$A93, Translation!$A:$S, Employees!C$1, FALSE),
Content_!$D$7=2, VLOOKUP(Employees!$A93, Translation!$A:$S, Employees!C$1 + 6, FALSE),
   Content_!$D$7=3, VLOOKUP(Employees!$A93, Translation!$A:$S, Employees!C$1 + 12, FALSE)
)</f>
        <v>Единица измерения</v>
      </c>
      <c r="D93" s="532">
        <v>2020</v>
      </c>
      <c r="E93" s="361">
        <v>2021</v>
      </c>
      <c r="F93" s="547">
        <v>2022</v>
      </c>
      <c r="G93" s="547">
        <v>2023</v>
      </c>
    </row>
    <row r="94" spans="1:7" x14ac:dyDescent="0.35">
      <c r="A94" s="355" t="s">
        <v>1790</v>
      </c>
      <c r="B94" s="548" t="str" cm="1">
        <f t="array" ref="B94">_xlfn.IFS(
Content_!$D$7=1, VLOOKUP(Employees!$A94, Translation!$A:$S, Employees!B$1, FALSE),
Content_!$D$7=2, VLOOKUP(Employees!$A94, Translation!$A:$S, Employees!B$1 + 6, FALSE),
   Content_!$D$7=3, VLOOKUP(Employees!$A94, Translation!$A:$S, Employees!B$1 + 12, FALSE)
)</f>
        <v>Списочная численность работников на конец года</v>
      </c>
      <c r="C94" s="489" t="str" cm="1">
        <f t="array" ref="C94">_xlfn.IFS(
Content_!$D$7=1, VLOOKUP(Employees!$A94, Translation!$A:$S, Employees!C$1, FALSE),
Content_!$D$7=2, VLOOKUP(Employees!$A94, Translation!$A:$S, Employees!C$1 + 6, FALSE),
   Content_!$D$7=3, VLOOKUP(Employees!$A94, Translation!$A:$S, Employees!C$1 + 12, FALSE)
)</f>
        <v>чел.</v>
      </c>
      <c r="D94" s="445">
        <v>270068</v>
      </c>
      <c r="E94" s="445">
        <v>259279</v>
      </c>
      <c r="F94" s="445">
        <v>261839.90000000002</v>
      </c>
      <c r="G94" s="520">
        <v>267814</v>
      </c>
    </row>
    <row r="95" spans="1:7" x14ac:dyDescent="0.35">
      <c r="A95" s="355" t="s">
        <v>1791</v>
      </c>
      <c r="B95" s="535" t="str" cm="1">
        <f t="array" ref="B95">_xlfn.IFS(
Content_!$D$7=1, VLOOKUP(Employees!$A95, Translation!$A:$S, Employees!B$1, FALSE),
Content_!$D$7=2, VLOOKUP(Employees!$A95, Translation!$A:$S, Employees!B$1 + 6, FALSE),
   Content_!$D$7=3, VLOOKUP(Employees!$A95, Translation!$A:$S, Employees!B$1 + 12, FALSE)
)</f>
        <v>по времени работы:</v>
      </c>
      <c r="C95" s="549"/>
      <c r="D95" s="537"/>
      <c r="E95" s="537"/>
      <c r="F95" s="537"/>
      <c r="G95" s="537"/>
    </row>
    <row r="96" spans="1:7" x14ac:dyDescent="0.35">
      <c r="A96" s="355" t="s">
        <v>1792</v>
      </c>
      <c r="B96" s="538" t="str" cm="1">
        <f t="array" ref="B96">_xlfn.IFS(
Content_!$D$7=1, VLOOKUP(Employees!$A96, Translation!$A:$S, Employees!B$1, FALSE),
Content_!$D$7=2, VLOOKUP(Employees!$A96, Translation!$A:$S, Employees!B$1 + 6, FALSE),
   Content_!$D$7=3, VLOOKUP(Employees!$A96, Translation!$A:$S, Employees!B$1 + 12, FALSE)
)</f>
        <v>Полный рабочий день</v>
      </c>
      <c r="C96" s="540" t="str" cm="1">
        <f t="array" ref="C96">_xlfn.IFS(
Content_!$D$7=1, VLOOKUP(Employees!$A96, Translation!$A:$S, Employees!C$1, FALSE),
Content_!$D$7=2, VLOOKUP(Employees!$A96, Translation!$A:$S, Employees!C$1 + 6, FALSE),
   Content_!$D$7=3, VLOOKUP(Employees!$A96, Translation!$A:$S, Employees!C$1 + 12, FALSE)
)</f>
        <v>чел.</v>
      </c>
      <c r="D96" s="487">
        <v>217297</v>
      </c>
      <c r="E96" s="487">
        <v>202989</v>
      </c>
      <c r="F96" s="487">
        <v>209611</v>
      </c>
      <c r="G96" s="488">
        <v>260685</v>
      </c>
    </row>
    <row r="97" spans="1:7" x14ac:dyDescent="0.35">
      <c r="A97" s="355" t="s">
        <v>1793</v>
      </c>
      <c r="B97" s="550" t="str" cm="1">
        <f t="array" ref="B97">_xlfn.IFS(
Content_!$D$7=1, VLOOKUP(Employees!$A97, Translation!$A:$S, Employees!B$1, FALSE),
Content_!$D$7=2, VLOOKUP(Employees!$A97, Translation!$A:$S, Employees!B$1 + 6, FALSE),
   Content_!$D$7=3, VLOOKUP(Employees!$A97, Translation!$A:$S, Employees!B$1 + 12, FALSE)
)</f>
        <v>Неполный рабочий день</v>
      </c>
      <c r="C97" s="489" t="str" cm="1">
        <f t="array" ref="C97">_xlfn.IFS(
Content_!$D$7=1, VLOOKUP(Employees!$A97, Translation!$A:$S, Employees!C$1, FALSE),
Content_!$D$7=2, VLOOKUP(Employees!$A97, Translation!$A:$S, Employees!C$1 + 6, FALSE),
   Content_!$D$7=3, VLOOKUP(Employees!$A97, Translation!$A:$S, Employees!C$1 + 12, FALSE)
)</f>
        <v>чел.</v>
      </c>
      <c r="D97" s="490">
        <v>7809</v>
      </c>
      <c r="E97" s="490">
        <v>11510</v>
      </c>
      <c r="F97" s="490">
        <v>6465</v>
      </c>
      <c r="G97" s="447">
        <v>7129</v>
      </c>
    </row>
    <row r="98" spans="1:7" x14ac:dyDescent="0.35">
      <c r="A98" s="355" t="s">
        <v>1794</v>
      </c>
      <c r="B98" s="551"/>
      <c r="C98" s="499"/>
      <c r="D98" s="552"/>
      <c r="E98" s="552"/>
      <c r="F98" s="552"/>
      <c r="G98" s="552"/>
    </row>
    <row r="99" spans="1:7" x14ac:dyDescent="0.35">
      <c r="A99" s="355" t="s">
        <v>1795</v>
      </c>
      <c r="B99" s="517" t="str" cm="1">
        <f t="array" ref="B99">_xlfn.IFS(
Content_!$D$7=1, VLOOKUP(Employees!$A99, Translation!$A:$S, Employees!B$1, FALSE),
Content_!$D$7=2, VLOOKUP(Employees!$A99, Translation!$A:$S, Employees!B$1 + 6, FALSE),
   Content_!$D$7=3, VLOOKUP(Employees!$A99, Translation!$A:$S, Employees!B$1 + 12, FALSE)
)</f>
        <v>GRI 401-1</v>
      </c>
      <c r="C99" s="439" t="str" cm="1">
        <f t="array" ref="C99">_xlfn.IFS(
Content_!$D$7=1, VLOOKUP(Employees!$A99, Translation!$A:$S, Employees!C$1, FALSE),
Content_!$D$7=2, VLOOKUP(Employees!$A99, Translation!$A:$S, Employees!C$1 + 6, FALSE),
   Content_!$D$7=3, VLOOKUP(Employees!$A99, Translation!$A:$S, Employees!C$1 + 12, FALSE)
)</f>
        <v>Единица измерения</v>
      </c>
      <c r="D99" s="532">
        <v>2020</v>
      </c>
      <c r="E99" s="361">
        <v>2021</v>
      </c>
      <c r="F99" s="547">
        <v>2022</v>
      </c>
      <c r="G99" s="547">
        <v>2023</v>
      </c>
    </row>
    <row r="100" spans="1:7" x14ac:dyDescent="0.35">
      <c r="A100" s="355" t="s">
        <v>1796</v>
      </c>
      <c r="B100" s="514" t="str" cm="1">
        <f t="array" ref="B100">_xlfn.IFS(
Content_!$D$7=1, VLOOKUP(Employees!$A100, Translation!$A:$S, Employees!B$1, FALSE),
Content_!$D$7=2, VLOOKUP(Employees!$A100, Translation!$A:$S, Employees!B$1 + 6, FALSE),
   Content_!$D$7=3, VLOOKUP(Employees!$A100, Translation!$A:$S, Employees!B$1 + 12, FALSE)
)</f>
        <v>Текучесть кадров</v>
      </c>
      <c r="C100" s="553" t="str" cm="1">
        <f t="array" ref="C100">_xlfn.IFS(
Content_!$D$7=1, VLOOKUP(Employees!$A100, Translation!$A:$S, Employees!C$1, FALSE),
Content_!$D$7=2, VLOOKUP(Employees!$A100, Translation!$A:$S, Employees!C$1 + 6, FALSE),
   Content_!$D$7=3, VLOOKUP(Employees!$A100, Translation!$A:$S, Employees!C$1 + 12, FALSE)
)</f>
        <v>%</v>
      </c>
      <c r="D100" s="445">
        <v>9</v>
      </c>
      <c r="E100" s="445">
        <v>12</v>
      </c>
      <c r="F100" s="445">
        <v>11</v>
      </c>
      <c r="G100" s="520">
        <v>12</v>
      </c>
    </row>
    <row r="101" spans="1:7" x14ac:dyDescent="0.35">
      <c r="A101" s="355" t="s">
        <v>1797</v>
      </c>
      <c r="B101" s="554" t="str" cm="1">
        <f t="array" ref="B101">_xlfn.IFS(
Content_!$D$7=1, VLOOKUP(Employees!$A101, Translation!$A:$S, Employees!B$1, FALSE),
Content_!$D$7=2, VLOOKUP(Employees!$A101, Translation!$A:$S, Employees!B$1 + 6, FALSE),
   Content_!$D$7=3, VLOOKUP(Employees!$A101, Translation!$A:$S, Employees!B$1 + 12, FALSE)
)</f>
        <v>по полу</v>
      </c>
      <c r="C101" s="470"/>
      <c r="D101" s="555"/>
      <c r="E101" s="555"/>
      <c r="F101" s="555"/>
      <c r="G101" s="555"/>
    </row>
    <row r="102" spans="1:7" x14ac:dyDescent="0.35">
      <c r="A102" s="355" t="s">
        <v>1798</v>
      </c>
      <c r="B102" s="556" t="str" cm="1">
        <f t="array" ref="B102">_xlfn.IFS(
Content_!$D$7=1, VLOOKUP(Employees!$A102, Translation!$A:$S, Employees!B$1, FALSE),
Content_!$D$7=2, VLOOKUP(Employees!$A102, Translation!$A:$S, Employees!B$1 + 6, FALSE),
   Content_!$D$7=3, VLOOKUP(Employees!$A102, Translation!$A:$S, Employees!B$1 + 12, FALSE)
)</f>
        <v>Мужчины</v>
      </c>
      <c r="C102" s="529" t="str" cm="1">
        <f t="array" ref="C102">_xlfn.IFS(
Content_!$D$7=1, VLOOKUP(Employees!$A102, Translation!$A:$S, Employees!C$1, FALSE),
Content_!$D$7=2, VLOOKUP(Employees!$A102, Translation!$A:$S, Employees!C$1 + 6, FALSE),
   Content_!$D$7=3, VLOOKUP(Employees!$A102, Translation!$A:$S, Employees!C$1 + 12, FALSE)
)</f>
        <v>%</v>
      </c>
      <c r="D102" s="450">
        <v>8</v>
      </c>
      <c r="E102" s="450">
        <v>12</v>
      </c>
      <c r="F102" s="450">
        <v>11</v>
      </c>
      <c r="G102" s="452">
        <v>11</v>
      </c>
    </row>
    <row r="103" spans="1:7" x14ac:dyDescent="0.35">
      <c r="A103" s="355" t="s">
        <v>1799</v>
      </c>
      <c r="B103" s="557" t="str" cm="1">
        <f t="array" ref="B103">_xlfn.IFS(
Content_!$D$7=1, VLOOKUP(Employees!$A103, Translation!$A:$S, Employees!B$1, FALSE),
Content_!$D$7=2, VLOOKUP(Employees!$A103, Translation!$A:$S, Employees!B$1 + 6, FALSE),
   Content_!$D$7=3, VLOOKUP(Employees!$A103, Translation!$A:$S, Employees!B$1 + 12, FALSE)
)</f>
        <v>Женщины</v>
      </c>
      <c r="C103" s="529" t="str" cm="1">
        <f t="array" ref="C103">_xlfn.IFS(
Content_!$D$7=1, VLOOKUP(Employees!$A103, Translation!$A:$S, Employees!C$1, FALSE),
Content_!$D$7=2, VLOOKUP(Employees!$A103, Translation!$A:$S, Employees!C$1 + 6, FALSE),
   Content_!$D$7=3, VLOOKUP(Employees!$A103, Translation!$A:$S, Employees!C$1 + 12, FALSE)
)</f>
        <v>%</v>
      </c>
      <c r="D103" s="462">
        <v>10</v>
      </c>
      <c r="E103" s="462">
        <v>13</v>
      </c>
      <c r="F103" s="462">
        <v>11</v>
      </c>
      <c r="G103" s="456">
        <v>13</v>
      </c>
    </row>
    <row r="104" spans="1:7" x14ac:dyDescent="0.35">
      <c r="A104" s="355" t="s">
        <v>1800</v>
      </c>
      <c r="B104" s="558" t="str" cm="1">
        <f t="array" ref="B104">_xlfn.IFS(
Content_!$D$7=1, VLOOKUP(Employees!$A104, Translation!$A:$S, Employees!B$1, FALSE),
Content_!$D$7=2, VLOOKUP(Employees!$A104, Translation!$A:$S, Employees!B$1 + 6, FALSE),
   Content_!$D$7=3, VLOOKUP(Employees!$A104, Translation!$A:$S, Employees!B$1 + 12, FALSE)
)</f>
        <v>по возрасту</v>
      </c>
      <c r="C104" s="470"/>
      <c r="D104" s="559"/>
      <c r="E104" s="559"/>
      <c r="F104" s="559"/>
      <c r="G104" s="560"/>
    </row>
    <row r="105" spans="1:7" x14ac:dyDescent="0.35">
      <c r="A105" s="355" t="s">
        <v>1801</v>
      </c>
      <c r="B105" s="556" t="str" cm="1">
        <f t="array" ref="B105">_xlfn.IFS(
Content_!$D$7=1, VLOOKUP(Employees!$A105, Translation!$A:$S, Employees!B$1, FALSE),
Content_!$D$7=2, VLOOKUP(Employees!$A105, Translation!$A:$S, Employees!B$1 + 6, FALSE),
   Content_!$D$7=3, VLOOKUP(Employees!$A105, Translation!$A:$S, Employees!B$1 + 12, FALSE)
)</f>
        <v>До 30</v>
      </c>
      <c r="C105" s="529" t="str" cm="1">
        <f t="array" ref="C105">_xlfn.IFS(
Content_!$D$7=1, VLOOKUP(Employees!$A105, Translation!$A:$S, Employees!C$1, FALSE),
Content_!$D$7=2, VLOOKUP(Employees!$A105, Translation!$A:$S, Employees!C$1 + 6, FALSE),
   Content_!$D$7=3, VLOOKUP(Employees!$A105, Translation!$A:$S, Employees!C$1 + 12, FALSE)
)</f>
        <v>%</v>
      </c>
      <c r="D105" s="450">
        <v>12</v>
      </c>
      <c r="E105" s="450">
        <v>20</v>
      </c>
      <c r="F105" s="450">
        <v>18</v>
      </c>
      <c r="G105" s="452">
        <v>19</v>
      </c>
    </row>
    <row r="106" spans="1:7" x14ac:dyDescent="0.35">
      <c r="A106" s="355" t="s">
        <v>1802</v>
      </c>
      <c r="B106" s="528" t="str" cm="1">
        <f t="array" ref="B106">_xlfn.IFS(
Content_!$D$7=1, VLOOKUP(Employees!$A106, Translation!$A:$S, Employees!B$1, FALSE),
Content_!$D$7=2, VLOOKUP(Employees!$A106, Translation!$A:$S, Employees!B$1 + 6, FALSE),
   Content_!$D$7=3, VLOOKUP(Employees!$A106, Translation!$A:$S, Employees!B$1 + 12, FALSE)
)</f>
        <v>30-50</v>
      </c>
      <c r="C106" s="529" t="str" cm="1">
        <f t="array" ref="C106">_xlfn.IFS(
Content_!$D$7=1, VLOOKUP(Employees!$A106, Translation!$A:$S, Employees!C$1, FALSE),
Content_!$D$7=2, VLOOKUP(Employees!$A106, Translation!$A:$S, Employees!C$1 + 6, FALSE),
   Content_!$D$7=3, VLOOKUP(Employees!$A106, Translation!$A:$S, Employees!C$1 + 12, FALSE)
)</f>
        <v>%</v>
      </c>
      <c r="D106" s="458">
        <v>8</v>
      </c>
      <c r="E106" s="458">
        <v>12</v>
      </c>
      <c r="F106" s="458">
        <v>10</v>
      </c>
      <c r="G106" s="460">
        <v>11</v>
      </c>
    </row>
    <row r="107" spans="1:7" x14ac:dyDescent="0.35">
      <c r="A107" s="355" t="s">
        <v>1803</v>
      </c>
      <c r="B107" s="557" t="str" cm="1">
        <f t="array" ref="B107">_xlfn.IFS(
Content_!$D$7=1, VLOOKUP(Employees!$A107, Translation!$A:$S, Employees!B$1, FALSE),
Content_!$D$7=2, VLOOKUP(Employees!$A107, Translation!$A:$S, Employees!B$1 + 6, FALSE),
   Content_!$D$7=3, VLOOKUP(Employees!$A107, Translation!$A:$S, Employees!B$1 + 12, FALSE)
)</f>
        <v>Страше 50</v>
      </c>
      <c r="C107" s="531" t="str" cm="1">
        <f t="array" ref="C107">_xlfn.IFS(
Content_!$D$7=1, VLOOKUP(Employees!$A107, Translation!$A:$S, Employees!C$1, FALSE),
Content_!$D$7=2, VLOOKUP(Employees!$A107, Translation!$A:$S, Employees!C$1 + 6, FALSE),
   Content_!$D$7=3, VLOOKUP(Employees!$A107, Translation!$A:$S, Employees!C$1 + 12, FALSE)
)</f>
        <v>%</v>
      </c>
      <c r="D107" s="462">
        <v>8</v>
      </c>
      <c r="E107" s="462">
        <v>7</v>
      </c>
      <c r="F107" s="462">
        <v>9</v>
      </c>
      <c r="G107" s="456">
        <v>10</v>
      </c>
    </row>
    <row r="108" spans="1:7" x14ac:dyDescent="0.35">
      <c r="A108" s="355" t="s">
        <v>1804</v>
      </c>
      <c r="B108" s="561"/>
      <c r="C108" s="562"/>
      <c r="D108" s="563"/>
      <c r="E108" s="563"/>
      <c r="F108" s="563"/>
      <c r="G108" s="564"/>
    </row>
    <row r="109" spans="1:7" x14ac:dyDescent="0.35">
      <c r="A109" s="355" t="s">
        <v>1805</v>
      </c>
      <c r="B109" s="517" t="str" cm="1">
        <f t="array" ref="B109">_xlfn.IFS(
Content_!$D$7=1, VLOOKUP(Employees!$A109, Translation!$A:$S, Employees!B$1, FALSE),
Content_!$D$7=2, VLOOKUP(Employees!$A109, Translation!$A:$S, Employees!B$1 + 6, FALSE),
   Content_!$D$7=3, VLOOKUP(Employees!$A109, Translation!$A:$S, Employees!B$1 + 12, FALSE)
)</f>
        <v>GRI 401-1</v>
      </c>
      <c r="C109" s="439" t="str" cm="1">
        <f t="array" ref="C109">_xlfn.IFS(
Content_!$D$7=1, VLOOKUP(Employees!$A109, Translation!$A:$S, Employees!C$1, FALSE),
Content_!$D$7=2, VLOOKUP(Employees!$A109, Translation!$A:$S, Employees!C$1 + 6, FALSE),
   Content_!$D$7=3, VLOOKUP(Employees!$A109, Translation!$A:$S, Employees!C$1 + 12, FALSE)
)</f>
        <v>Единица измерения</v>
      </c>
      <c r="D109" s="532">
        <v>2020</v>
      </c>
      <c r="E109" s="361">
        <v>2021</v>
      </c>
      <c r="F109" s="547">
        <v>2022</v>
      </c>
      <c r="G109" s="547">
        <v>2023</v>
      </c>
    </row>
    <row r="110" spans="1:7" x14ac:dyDescent="0.35">
      <c r="A110" s="355" t="s">
        <v>1806</v>
      </c>
      <c r="B110" s="565" t="str" cm="1">
        <f t="array" ref="B110">_xlfn.IFS(
Content_!$D$7=1, VLOOKUP(Employees!$A110, Translation!$A:$S, Employees!B$1, FALSE),
Content_!$D$7=2, VLOOKUP(Employees!$A110, Translation!$A:$S, Employees!B$1 + 6, FALSE),
   Content_!$D$7=3, VLOOKUP(Employees!$A110, Translation!$A:$S, Employees!B$1 + 12, FALSE)
)</f>
        <v>Новые работники, принятые в отчетном году</v>
      </c>
      <c r="C110" s="444" t="str" cm="1">
        <f t="array" ref="C110">_xlfn.IFS(
Content_!$D$7=1, VLOOKUP(Employees!$A110, Translation!$A:$S, Employees!C$1, FALSE),
Content_!$D$7=2, VLOOKUP(Employees!$A110, Translation!$A:$S, Employees!C$1 + 6, FALSE),
   Content_!$D$7=3, VLOOKUP(Employees!$A110, Translation!$A:$S, Employees!C$1 + 12, FALSE)
)</f>
        <v>чел.</v>
      </c>
      <c r="D110" s="445">
        <v>26992</v>
      </c>
      <c r="E110" s="445">
        <v>31140</v>
      </c>
      <c r="F110" s="445">
        <v>38488</v>
      </c>
      <c r="G110" s="520">
        <v>41075</v>
      </c>
    </row>
    <row r="111" spans="1:7" x14ac:dyDescent="0.35">
      <c r="A111" s="355" t="s">
        <v>1807</v>
      </c>
      <c r="B111" s="566"/>
      <c r="C111" s="567"/>
      <c r="D111" s="568"/>
      <c r="E111" s="568"/>
      <c r="F111" s="568"/>
    </row>
    <row r="112" spans="1:7" ht="46.5" x14ac:dyDescent="0.35">
      <c r="A112" s="355" t="s">
        <v>1808</v>
      </c>
      <c r="B112" s="569" t="str" cm="1">
        <f t="array" ref="B112">_xlfn.IFS(
Content_!$D$7=1, VLOOKUP(Employees!$A112, Translation!$A:$S, Employees!B$1, FALSE),
Content_!$D$7=2, VLOOKUP(Employees!$A112, Translation!$A:$S, Employees!B$1 + 6, FALSE),
   Content_!$D$7=3, VLOOKUP(Employees!$A112, Translation!$A:$S, Employees!B$1 + 12, FALSE)
)</f>
        <v>GRI 2-7, GRI 401-1</v>
      </c>
      <c r="C112" s="570" t="str" cm="1">
        <f t="array" ref="C112">_xlfn.IFS(
Content_!$D$7=1, VLOOKUP(Employees!$A112, Translation!$A:$S, Employees!C$1, FALSE),
Content_!$D$7=2, VLOOKUP(Employees!$A112, Translation!$A:$S, Employees!C$1 + 6, FALSE),
   Content_!$D$7=3, VLOOKUP(Employees!$A112, Translation!$A:$S, Employees!C$1 + 12, FALSE)
)</f>
        <v>Единица измерения</v>
      </c>
      <c r="D112" s="439" t="str" cm="1">
        <f t="array" ref="D112">_xlfn.IFS(
Content_!$D$7=1, VLOOKUP(Employees!$A112, Translation!$A:$S, Employees!D$1, FALSE),
Content_!$D$7=2, VLOOKUP(Employees!$A112, Translation!$A:$S, Employees!D$1 + 6, FALSE),
   Content_!$D$7=3, VLOOKUP(Employees!$A112, Translation!$A:$S, Employees!D$1 + 12, FALSE)
)</f>
        <v>Полный рабочий день, чел.</v>
      </c>
      <c r="E112" s="439" t="str" cm="1">
        <f t="array" ref="E112">_xlfn.IFS(
Content_!$D$7=1, VLOOKUP(Employees!$A112, Translation!$A:$S, Employees!E$1, FALSE),
Content_!$D$7=2, VLOOKUP(Employees!$A112, Translation!$A:$S, Employees!E$1 + 6, FALSE),
   Content_!$D$7=3, VLOOKUP(Employees!$A112, Translation!$A:$S, Employees!E$1 + 12, FALSE)
)</f>
        <v>Неполный рабочий день, чел.</v>
      </c>
      <c r="F112" s="439" t="str" cm="1">
        <f t="array" ref="F112">_xlfn.IFS(
Content_!$D$7=1, VLOOKUP(Employees!$A112, Translation!$A:$S, Employees!F$1, FALSE),
Content_!$D$7=2, VLOOKUP(Employees!$A112, Translation!$A:$S, Employees!F$1 + 6, FALSE),
   Content_!$D$7=3, VLOOKUP(Employees!$A112, Translation!$A:$S, Employees!F$1 + 12, FALSE)
)</f>
        <v>Текучесть кадров, %</v>
      </c>
      <c r="G112" s="439" t="str" cm="1">
        <f t="array" ref="G112">_xlfn.IFS(
Content_!$D$7=1, VLOOKUP(Employees!$A112, Translation!$A:$S, Employees!G$1, FALSE),
Content_!$D$7=2, VLOOKUP(Employees!$A112, Translation!$A:$S, Employees!G$1 + 6, FALSE),
   Content_!$D$7=3, VLOOKUP(Employees!$A112, Translation!$A:$S, Employees!G$1 + 12, FALSE)
)</f>
        <v>Новые работники, принятые в отчетном году, чел.</v>
      </c>
    </row>
    <row r="113" spans="1:7" x14ac:dyDescent="0.35">
      <c r="A113" s="355" t="s">
        <v>1809</v>
      </c>
      <c r="B113" s="571" t="str" cm="1">
        <f t="array" ref="B113">_xlfn.IFS(
Content_!$D$7=1, VLOOKUP(Employees!$A113, Translation!$A:$S, Employees!B$1, FALSE),
Content_!$D$7=2, VLOOKUP(Employees!$A113, Translation!$A:$S, Employees!B$1 + 6, FALSE),
   Content_!$D$7=3, VLOOKUP(Employees!$A113, Translation!$A:$S, Employees!B$1 + 12, FALSE)
)</f>
        <v>Штатные работники по регионам (2023 г.)</v>
      </c>
      <c r="C113" s="572"/>
      <c r="D113" s="573"/>
      <c r="E113" s="573"/>
      <c r="F113" s="573"/>
      <c r="G113" s="573"/>
    </row>
    <row r="114" spans="1:7" x14ac:dyDescent="0.35">
      <c r="A114" s="355" t="s">
        <v>1810</v>
      </c>
      <c r="B114" s="574" t="str" cm="1">
        <f t="array" ref="B114">_xlfn.IFS(
Content_!$D$7=1, VLOOKUP(Employees!$A114, Translation!$A:$S, Employees!B$1, FALSE),
Content_!$D$7=2, VLOOKUP(Employees!$A114, Translation!$A:$S, Employees!B$1 + 6, FALSE),
   Content_!$D$7=3, VLOOKUP(Employees!$A114, Translation!$A:$S, Employees!B$1 + 12, FALSE)
)</f>
        <v>Республика Казахстан</v>
      </c>
      <c r="C114" s="529" t="str" cm="1">
        <f t="array" ref="C114">_xlfn.IFS(
Content_!$D$7=1, VLOOKUP(Employees!$A114, Translation!$A:$S, Employees!C$1, FALSE),
Content_!$D$7=2, VLOOKUP(Employees!$A114, Translation!$A:$S, Employees!C$1 + 6, FALSE),
   Content_!$D$7=3, VLOOKUP(Employees!$A114, Translation!$A:$S, Employees!C$1 + 12, FALSE)
)</f>
        <v>чел. или %</v>
      </c>
      <c r="D114" s="452">
        <v>252505</v>
      </c>
      <c r="E114" s="452">
        <v>7028</v>
      </c>
      <c r="F114" s="452">
        <v>11.802352687326852</v>
      </c>
      <c r="G114" s="452">
        <v>39766</v>
      </c>
    </row>
    <row r="115" spans="1:7" x14ac:dyDescent="0.35">
      <c r="A115" s="355" t="s">
        <v>1811</v>
      </c>
      <c r="B115" s="575" t="str" cm="1">
        <f t="array" ref="B115">_xlfn.IFS(
Content_!$D$7=1, VLOOKUP(Employees!$A115, Translation!$A:$S, Employees!B$1, FALSE),
Content_!$D$7=2, VLOOKUP(Employees!$A115, Translation!$A:$S, Employees!B$1 + 6, FALSE),
   Content_!$D$7=3, VLOOKUP(Employees!$A115, Translation!$A:$S, Employees!B$1 + 12, FALSE)
)</f>
        <v>Абайская  область</v>
      </c>
      <c r="C115" s="529" t="str" cm="1">
        <f t="array" ref="C115">_xlfn.IFS(
Content_!$D$7=1, VLOOKUP(Employees!$A115, Translation!$A:$S, Employees!C$1, FALSE),
Content_!$D$7=2, VLOOKUP(Employees!$A115, Translation!$A:$S, Employees!C$1 + 6, FALSE),
   Content_!$D$7=3, VLOOKUP(Employees!$A115, Translation!$A:$S, Employees!C$1 + 12, FALSE)
)</f>
        <v>чел. или %</v>
      </c>
      <c r="D115" s="460">
        <v>5672</v>
      </c>
      <c r="E115" s="460">
        <v>246</v>
      </c>
      <c r="F115" s="460">
        <v>9.5133491044271707</v>
      </c>
      <c r="G115" s="460">
        <v>743</v>
      </c>
    </row>
    <row r="116" spans="1:7" x14ac:dyDescent="0.35">
      <c r="A116" s="355" t="s">
        <v>1812</v>
      </c>
      <c r="B116" s="575" t="str" cm="1">
        <f t="array" ref="B116">_xlfn.IFS(
Content_!$D$7=1, VLOOKUP(Employees!$A116, Translation!$A:$S, Employees!B$1, FALSE),
Content_!$D$7=2, VLOOKUP(Employees!$A116, Translation!$A:$S, Employees!B$1 + 6, FALSE),
   Content_!$D$7=3, VLOOKUP(Employees!$A116, Translation!$A:$S, Employees!B$1 + 12, FALSE)
)</f>
        <v>Акмолинская область</v>
      </c>
      <c r="C116" s="529" t="str" cm="1">
        <f t="array" ref="C116">_xlfn.IFS(
Content_!$D$7=1, VLOOKUP(Employees!$A116, Translation!$A:$S, Employees!C$1, FALSE),
Content_!$D$7=2, VLOOKUP(Employees!$A116, Translation!$A:$S, Employees!C$1 + 6, FALSE),
   Content_!$D$7=3, VLOOKUP(Employees!$A116, Translation!$A:$S, Employees!C$1 + 12, FALSE)
)</f>
        <v>чел. или %</v>
      </c>
      <c r="D116" s="460">
        <v>10453</v>
      </c>
      <c r="E116" s="460">
        <v>363</v>
      </c>
      <c r="F116" s="460">
        <v>12.592455621301776</v>
      </c>
      <c r="G116" s="460">
        <v>1769</v>
      </c>
    </row>
    <row r="117" spans="1:7" x14ac:dyDescent="0.35">
      <c r="A117" s="355" t="s">
        <v>1813</v>
      </c>
      <c r="B117" s="575" t="str" cm="1">
        <f t="array" ref="B117">_xlfn.IFS(
Content_!$D$7=1, VLOOKUP(Employees!$A117, Translation!$A:$S, Employees!B$1, FALSE),
Content_!$D$7=2, VLOOKUP(Employees!$A117, Translation!$A:$S, Employees!B$1 + 6, FALSE),
   Content_!$D$7=3, VLOOKUP(Employees!$A117, Translation!$A:$S, Employees!B$1 + 12, FALSE)
)</f>
        <v>Актюбинская область</v>
      </c>
      <c r="C117" s="529" t="str" cm="1">
        <f t="array" ref="C117">_xlfn.IFS(
Content_!$D$7=1, VLOOKUP(Employees!$A117, Translation!$A:$S, Employees!C$1, FALSE),
Content_!$D$7=2, VLOOKUP(Employees!$A117, Translation!$A:$S, Employees!C$1 + 6, FALSE),
   Content_!$D$7=3, VLOOKUP(Employees!$A117, Translation!$A:$S, Employees!C$1 + 12, FALSE)
)</f>
        <v>чел. или %</v>
      </c>
      <c r="D117" s="460">
        <v>15757</v>
      </c>
      <c r="E117" s="460">
        <v>315</v>
      </c>
      <c r="F117" s="460">
        <v>8.7543554006968645</v>
      </c>
      <c r="G117" s="460">
        <v>1762</v>
      </c>
    </row>
    <row r="118" spans="1:7" x14ac:dyDescent="0.35">
      <c r="A118" s="355" t="s">
        <v>1814</v>
      </c>
      <c r="B118" s="575" t="str" cm="1">
        <f t="array" ref="B118">_xlfn.IFS(
Content_!$D$7=1, VLOOKUP(Employees!$A118, Translation!$A:$S, Employees!B$1, FALSE),
Content_!$D$7=2, VLOOKUP(Employees!$A118, Translation!$A:$S, Employees!B$1 + 6, FALSE),
   Content_!$D$7=3, VLOOKUP(Employees!$A118, Translation!$A:$S, Employees!B$1 + 12, FALSE)
)</f>
        <v>Алматинская область</v>
      </c>
      <c r="C118" s="529" t="str" cm="1">
        <f t="array" ref="C118">_xlfn.IFS(
Content_!$D$7=1, VLOOKUP(Employees!$A118, Translation!$A:$S, Employees!C$1, FALSE),
Content_!$D$7=2, VLOOKUP(Employees!$A118, Translation!$A:$S, Employees!C$1 + 6, FALSE),
   Content_!$D$7=3, VLOOKUP(Employees!$A118, Translation!$A:$S, Employees!C$1 + 12, FALSE)
)</f>
        <v>чел. или %</v>
      </c>
      <c r="D118" s="460">
        <v>7640</v>
      </c>
      <c r="E118" s="460">
        <v>1110</v>
      </c>
      <c r="F118" s="460">
        <v>17.725714285714286</v>
      </c>
      <c r="G118" s="460">
        <v>1696</v>
      </c>
    </row>
    <row r="119" spans="1:7" x14ac:dyDescent="0.35">
      <c r="A119" s="355" t="s">
        <v>1815</v>
      </c>
      <c r="B119" s="575" t="str" cm="1">
        <f t="array" ref="B119">_xlfn.IFS(
Content_!$D$7=1, VLOOKUP(Employees!$A119, Translation!$A:$S, Employees!B$1, FALSE),
Content_!$D$7=2, VLOOKUP(Employees!$A119, Translation!$A:$S, Employees!B$1 + 6, FALSE),
   Content_!$D$7=3, VLOOKUP(Employees!$A119, Translation!$A:$S, Employees!B$1 + 12, FALSE)
)</f>
        <v>Атырауская область</v>
      </c>
      <c r="C119" s="529" t="str" cm="1">
        <f t="array" ref="C119">_xlfn.IFS(
Content_!$D$7=1, VLOOKUP(Employees!$A119, Translation!$A:$S, Employees!C$1, FALSE),
Content_!$D$7=2, VLOOKUP(Employees!$A119, Translation!$A:$S, Employees!C$1 + 6, FALSE),
   Content_!$D$7=3, VLOOKUP(Employees!$A119, Translation!$A:$S, Employees!C$1 + 12, FALSE)
)</f>
        <v>чел. или %</v>
      </c>
      <c r="D119" s="460">
        <v>18868</v>
      </c>
      <c r="E119" s="460">
        <v>156</v>
      </c>
      <c r="F119" s="460">
        <v>6.2026913372582007</v>
      </c>
      <c r="G119" s="460">
        <v>2700</v>
      </c>
    </row>
    <row r="120" spans="1:7" x14ac:dyDescent="0.35">
      <c r="A120" s="355" t="s">
        <v>1816</v>
      </c>
      <c r="B120" s="575" t="str" cm="1">
        <f t="array" ref="B120">_xlfn.IFS(
Content_!$D$7=1, VLOOKUP(Employees!$A120, Translation!$A:$S, Employees!B$1, FALSE),
Content_!$D$7=2, VLOOKUP(Employees!$A120, Translation!$A:$S, Employees!B$1 + 6, FALSE),
   Content_!$D$7=3, VLOOKUP(Employees!$A120, Translation!$A:$S, Employees!B$1 + 12, FALSE)
)</f>
        <v>Западно-Казахстанская область</v>
      </c>
      <c r="C120" s="529" t="str" cm="1">
        <f t="array" ref="C120">_xlfn.IFS(
Content_!$D$7=1, VLOOKUP(Employees!$A120, Translation!$A:$S, Employees!C$1, FALSE),
Content_!$D$7=2, VLOOKUP(Employees!$A120, Translation!$A:$S, Employees!C$1 + 6, FALSE),
   Content_!$D$7=3, VLOOKUP(Employees!$A120, Translation!$A:$S, Employees!C$1 + 12, FALSE)
)</f>
        <v>чел. или %</v>
      </c>
      <c r="D120" s="460">
        <v>4647</v>
      </c>
      <c r="E120" s="460">
        <v>324</v>
      </c>
      <c r="F120" s="460">
        <v>9.4146047073023542</v>
      </c>
      <c r="G120" s="460">
        <v>645</v>
      </c>
    </row>
    <row r="121" spans="1:7" x14ac:dyDescent="0.35">
      <c r="A121" s="355" t="s">
        <v>1817</v>
      </c>
      <c r="B121" s="575" t="str" cm="1">
        <f t="array" ref="B121">_xlfn.IFS(
Content_!$D$7=1, VLOOKUP(Employees!$A121, Translation!$A:$S, Employees!B$1, FALSE),
Content_!$D$7=2, VLOOKUP(Employees!$A121, Translation!$A:$S, Employees!B$1 + 6, FALSE),
   Content_!$D$7=3, VLOOKUP(Employees!$A121, Translation!$A:$S, Employees!B$1 + 12, FALSE)
)</f>
        <v>Жамбылская  область</v>
      </c>
      <c r="C121" s="529" t="str" cm="1">
        <f t="array" ref="C121">_xlfn.IFS(
Content_!$D$7=1, VLOOKUP(Employees!$A121, Translation!$A:$S, Employees!C$1, FALSE),
Content_!$D$7=2, VLOOKUP(Employees!$A121, Translation!$A:$S, Employees!C$1 + 6, FALSE),
   Content_!$D$7=3, VLOOKUP(Employees!$A121, Translation!$A:$S, Employees!C$1 + 12, FALSE)
)</f>
        <v>чел. или %</v>
      </c>
      <c r="D121" s="460">
        <v>10080</v>
      </c>
      <c r="E121" s="460">
        <v>454</v>
      </c>
      <c r="F121" s="460">
        <v>11.030947408391874</v>
      </c>
      <c r="G121" s="460">
        <v>1427</v>
      </c>
    </row>
    <row r="122" spans="1:7" x14ac:dyDescent="0.35">
      <c r="A122" s="355" t="s">
        <v>1818</v>
      </c>
      <c r="B122" s="575" t="str" cm="1">
        <f t="array" ref="B122">_xlfn.IFS(
Content_!$D$7=1, VLOOKUP(Employees!$A122, Translation!$A:$S, Employees!B$1, FALSE),
Content_!$D$7=2, VLOOKUP(Employees!$A122, Translation!$A:$S, Employees!B$1 + 6, FALSE),
   Content_!$D$7=3, VLOOKUP(Employees!$A122, Translation!$A:$S, Employees!B$1 + 12, FALSE)
)</f>
        <v>Жетысуская область</v>
      </c>
      <c r="C122" s="529" t="str" cm="1">
        <f t="array" ref="C122">_xlfn.IFS(
Content_!$D$7=1, VLOOKUP(Employees!$A122, Translation!$A:$S, Employees!C$1, FALSE),
Content_!$D$7=2, VLOOKUP(Employees!$A122, Translation!$A:$S, Employees!C$1 + 6, FALSE),
   Content_!$D$7=3, VLOOKUP(Employees!$A122, Translation!$A:$S, Employees!C$1 + 12, FALSE)
)</f>
        <v>чел. или %</v>
      </c>
      <c r="D122" s="460">
        <v>6523</v>
      </c>
      <c r="E122" s="460">
        <v>2</v>
      </c>
      <c r="F122" s="460">
        <v>12</v>
      </c>
      <c r="G122" s="460">
        <v>1227</v>
      </c>
    </row>
    <row r="123" spans="1:7" x14ac:dyDescent="0.35">
      <c r="A123" s="355" t="s">
        <v>1819</v>
      </c>
      <c r="B123" s="575" t="str" cm="1">
        <f t="array" ref="B123">_xlfn.IFS(
Content_!$D$7=1, VLOOKUP(Employees!$A123, Translation!$A:$S, Employees!B$1, FALSE),
Content_!$D$7=2, VLOOKUP(Employees!$A123, Translation!$A:$S, Employees!B$1 + 6, FALSE),
   Content_!$D$7=3, VLOOKUP(Employees!$A123, Translation!$A:$S, Employees!B$1 + 12, FALSE)
)</f>
        <v>Карагандинская область</v>
      </c>
      <c r="C123" s="529" t="str" cm="1">
        <f t="array" ref="C123">_xlfn.IFS(
Content_!$D$7=1, VLOOKUP(Employees!$A123, Translation!$A:$S, Employees!C$1, FALSE),
Content_!$D$7=2, VLOOKUP(Employees!$A123, Translation!$A:$S, Employees!C$1 + 6, FALSE),
   Content_!$D$7=3, VLOOKUP(Employees!$A123, Translation!$A:$S, Employees!C$1 + 12, FALSE)
)</f>
        <v>чел. или %</v>
      </c>
      <c r="D123" s="460">
        <v>14973</v>
      </c>
      <c r="E123" s="460">
        <v>274</v>
      </c>
      <c r="F123" s="460">
        <v>12.802518528235062</v>
      </c>
      <c r="G123" s="460">
        <v>2170</v>
      </c>
    </row>
    <row r="124" spans="1:7" x14ac:dyDescent="0.35">
      <c r="A124" s="355" t="s">
        <v>1820</v>
      </c>
      <c r="B124" s="575" t="str" cm="1">
        <f t="array" ref="B124">_xlfn.IFS(
Content_!$D$7=1, VLOOKUP(Employees!$A124, Translation!$A:$S, Employees!B$1, FALSE),
Content_!$D$7=2, VLOOKUP(Employees!$A124, Translation!$A:$S, Employees!B$1 + 6, FALSE),
   Content_!$D$7=3, VLOOKUP(Employees!$A124, Translation!$A:$S, Employees!B$1 + 12, FALSE)
)</f>
        <v>Костанайская  область</v>
      </c>
      <c r="C124" s="529" t="str" cm="1">
        <f t="array" ref="C124">_xlfn.IFS(
Content_!$D$7=1, VLOOKUP(Employees!$A124, Translation!$A:$S, Employees!C$1, FALSE),
Content_!$D$7=2, VLOOKUP(Employees!$A124, Translation!$A:$S, Employees!C$1 + 6, FALSE),
   Content_!$D$7=3, VLOOKUP(Employees!$A124, Translation!$A:$S, Employees!C$1 + 12, FALSE)
)</f>
        <v>чел. или %</v>
      </c>
      <c r="D124" s="460">
        <v>10031</v>
      </c>
      <c r="E124" s="460">
        <v>490</v>
      </c>
      <c r="F124" s="460">
        <v>14.304723885562209</v>
      </c>
      <c r="G124" s="460">
        <v>1723</v>
      </c>
    </row>
    <row r="125" spans="1:7" x14ac:dyDescent="0.35">
      <c r="A125" s="355" t="s">
        <v>1821</v>
      </c>
      <c r="B125" s="575" t="str" cm="1">
        <f t="array" ref="B125">_xlfn.IFS(
Content_!$D$7=1, VLOOKUP(Employees!$A125, Translation!$A:$S, Employees!B$1, FALSE),
Content_!$D$7=2, VLOOKUP(Employees!$A125, Translation!$A:$S, Employees!B$1 + 6, FALSE),
   Content_!$D$7=3, VLOOKUP(Employees!$A125, Translation!$A:$S, Employees!B$1 + 12, FALSE)
)</f>
        <v>Кызылординская область</v>
      </c>
      <c r="C125" s="529" t="str" cm="1">
        <f t="array" ref="C125">_xlfn.IFS(
Content_!$D$7=1, VLOOKUP(Employees!$A125, Translation!$A:$S, Employees!C$1, FALSE),
Content_!$D$7=2, VLOOKUP(Employees!$A125, Translation!$A:$S, Employees!C$1 + 6, FALSE),
   Content_!$D$7=3, VLOOKUP(Employees!$A125, Translation!$A:$S, Employees!C$1 + 12, FALSE)
)</f>
        <v>чел. или %</v>
      </c>
      <c r="D125" s="460">
        <v>13118</v>
      </c>
      <c r="E125" s="460">
        <v>374</v>
      </c>
      <c r="F125" s="460">
        <v>8.3086273347168706</v>
      </c>
      <c r="G125" s="460">
        <v>1651</v>
      </c>
    </row>
    <row r="126" spans="1:7" x14ac:dyDescent="0.35">
      <c r="A126" s="355" t="s">
        <v>1822</v>
      </c>
      <c r="B126" s="575" t="str" cm="1">
        <f t="array" ref="B126">_xlfn.IFS(
Content_!$D$7=1, VLOOKUP(Employees!$A126, Translation!$A:$S, Employees!B$1, FALSE),
Content_!$D$7=2, VLOOKUP(Employees!$A126, Translation!$A:$S, Employees!B$1 + 6, FALSE),
   Content_!$D$7=3, VLOOKUP(Employees!$A126, Translation!$A:$S, Employees!B$1 + 12, FALSE)
)</f>
        <v>Мангистауская область</v>
      </c>
      <c r="C126" s="529" t="str" cm="1">
        <f t="array" ref="C126">_xlfn.IFS(
Content_!$D$7=1, VLOOKUP(Employees!$A126, Translation!$A:$S, Employees!C$1, FALSE),
Content_!$D$7=2, VLOOKUP(Employees!$A126, Translation!$A:$S, Employees!C$1 + 6, FALSE),
   Content_!$D$7=3, VLOOKUP(Employees!$A126, Translation!$A:$S, Employees!C$1 + 12, FALSE)
)</f>
        <v>чел. или %</v>
      </c>
      <c r="D126" s="460">
        <v>28907</v>
      </c>
      <c r="E126" s="460">
        <v>66</v>
      </c>
      <c r="F126" s="460">
        <v>3.2996237876643768</v>
      </c>
      <c r="G126" s="460">
        <v>1522</v>
      </c>
    </row>
    <row r="127" spans="1:7" x14ac:dyDescent="0.35">
      <c r="A127" s="355" t="s">
        <v>1823</v>
      </c>
      <c r="B127" s="575" t="str" cm="1">
        <f t="array" ref="B127">_xlfn.IFS(
Content_!$D$7=1, VLOOKUP(Employees!$A127, Translation!$A:$S, Employees!B$1, FALSE),
Content_!$D$7=2, VLOOKUP(Employees!$A127, Translation!$A:$S, Employees!B$1 + 6, FALSE),
   Content_!$D$7=3, VLOOKUP(Employees!$A127, Translation!$A:$S, Employees!B$1 + 12, FALSE)
)</f>
        <v>Павлодарская область</v>
      </c>
      <c r="C127" s="529" t="str" cm="1">
        <f t="array" ref="C127">_xlfn.IFS(
Content_!$D$7=1, VLOOKUP(Employees!$A127, Translation!$A:$S, Employees!C$1, FALSE),
Content_!$D$7=2, VLOOKUP(Employees!$A127, Translation!$A:$S, Employees!C$1 + 6, FALSE),
   Content_!$D$7=3, VLOOKUP(Employees!$A127, Translation!$A:$S, Employees!C$1 + 12, FALSE)
)</f>
        <v>чел. или %</v>
      </c>
      <c r="D127" s="460">
        <v>21840</v>
      </c>
      <c r="E127" s="460">
        <v>992</v>
      </c>
      <c r="F127" s="460">
        <v>13.056236860546603</v>
      </c>
      <c r="G127" s="460">
        <v>4724</v>
      </c>
    </row>
    <row r="128" spans="1:7" x14ac:dyDescent="0.35">
      <c r="A128" s="355" t="s">
        <v>1824</v>
      </c>
      <c r="B128" s="575" t="str" cm="1">
        <f t="array" ref="B128">_xlfn.IFS(
Content_!$D$7=1, VLOOKUP(Employees!$A128, Translation!$A:$S, Employees!B$1, FALSE),
Content_!$D$7=2, VLOOKUP(Employees!$A128, Translation!$A:$S, Employees!B$1 + 6, FALSE),
   Content_!$D$7=3, VLOOKUP(Employees!$A128, Translation!$A:$S, Employees!B$1 + 12, FALSE)
)</f>
        <v>Северо-Казахстанская область</v>
      </c>
      <c r="C128" s="529" t="str" cm="1">
        <f t="array" ref="C128">_xlfn.IFS(
Content_!$D$7=1, VLOOKUP(Employees!$A128, Translation!$A:$S, Employees!C$1, FALSE),
Content_!$D$7=2, VLOOKUP(Employees!$A128, Translation!$A:$S, Employees!C$1 + 6, FALSE),
   Content_!$D$7=3, VLOOKUP(Employees!$A128, Translation!$A:$S, Employees!C$1 + 12, FALSE)
)</f>
        <v>чел. или %</v>
      </c>
      <c r="D128" s="460">
        <v>3182</v>
      </c>
      <c r="E128" s="460">
        <v>573</v>
      </c>
      <c r="F128" s="460">
        <v>10.625832223701732</v>
      </c>
      <c r="G128" s="460">
        <v>468</v>
      </c>
    </row>
    <row r="129" spans="1:8" x14ac:dyDescent="0.35">
      <c r="A129" s="355" t="s">
        <v>1825</v>
      </c>
      <c r="B129" s="575" t="str" cm="1">
        <f t="array" ref="B129">_xlfn.IFS(
Content_!$D$7=1, VLOOKUP(Employees!$A129, Translation!$A:$S, Employees!B$1, FALSE),
Content_!$D$7=2, VLOOKUP(Employees!$A129, Translation!$A:$S, Employees!B$1 + 6, FALSE),
   Content_!$D$7=3, VLOOKUP(Employees!$A129, Translation!$A:$S, Employees!B$1 + 12, FALSE)
)</f>
        <v>Туркестанская  область</v>
      </c>
      <c r="C129" s="529" t="str" cm="1">
        <f t="array" ref="C129">_xlfn.IFS(
Content_!$D$7=1, VLOOKUP(Employees!$A129, Translation!$A:$S, Employees!C$1, FALSE),
Content_!$D$7=2, VLOOKUP(Employees!$A129, Translation!$A:$S, Employees!C$1 + 6, FALSE),
   Content_!$D$7=3, VLOOKUP(Employees!$A129, Translation!$A:$S, Employees!C$1 + 12, FALSE)
)</f>
        <v>чел. или %</v>
      </c>
      <c r="D129" s="460">
        <v>18319</v>
      </c>
      <c r="E129" s="460">
        <v>637</v>
      </c>
      <c r="F129" s="460">
        <v>14.718294998944925</v>
      </c>
      <c r="G129" s="460">
        <v>3633</v>
      </c>
    </row>
    <row r="130" spans="1:8" x14ac:dyDescent="0.35">
      <c r="A130" s="355" t="s">
        <v>1826</v>
      </c>
      <c r="B130" s="575" t="str" cm="1">
        <f t="array" ref="B130">_xlfn.IFS(
Content_!$D$7=1, VLOOKUP(Employees!$A130, Translation!$A:$S, Employees!B$1, FALSE),
Content_!$D$7=2, VLOOKUP(Employees!$A130, Translation!$A:$S, Employees!B$1 + 6, FALSE),
   Content_!$D$7=3, VLOOKUP(Employees!$A130, Translation!$A:$S, Employees!B$1 + 12, FALSE)
)</f>
        <v>Улытауская область</v>
      </c>
      <c r="C130" s="529" t="str" cm="1">
        <f t="array" ref="C130">_xlfn.IFS(
Content_!$D$7=1, VLOOKUP(Employees!$A130, Translation!$A:$S, Employees!C$1, FALSE),
Content_!$D$7=2, VLOOKUP(Employees!$A130, Translation!$A:$S, Employees!C$1 + 6, FALSE),
   Content_!$D$7=3, VLOOKUP(Employees!$A130, Translation!$A:$S, Employees!C$1 + 12, FALSE)
)</f>
        <v>чел. или %</v>
      </c>
      <c r="D130" s="460">
        <v>2116</v>
      </c>
      <c r="E130" s="460">
        <v>51</v>
      </c>
      <c r="F130" s="460">
        <v>8.1218274111675122</v>
      </c>
      <c r="G130" s="460">
        <v>253</v>
      </c>
    </row>
    <row r="131" spans="1:8" x14ac:dyDescent="0.35">
      <c r="A131" s="355" t="s">
        <v>1827</v>
      </c>
      <c r="B131" s="575" t="str" cm="1">
        <f t="array" ref="B131">_xlfn.IFS(
Content_!$D$7=1, VLOOKUP(Employees!$A131, Translation!$A:$S, Employees!B$1, FALSE),
Content_!$D$7=2, VLOOKUP(Employees!$A131, Translation!$A:$S, Employees!B$1 + 6, FALSE),
   Content_!$D$7=3, VLOOKUP(Employees!$A131, Translation!$A:$S, Employees!B$1 + 12, FALSE)
)</f>
        <v>Восточно-Казахстанская область</v>
      </c>
      <c r="C131" s="529" t="str" cm="1">
        <f t="array" ref="C131">_xlfn.IFS(
Content_!$D$7=1, VLOOKUP(Employees!$A131, Translation!$A:$S, Employees!C$1, FALSE),
Content_!$D$7=2, VLOOKUP(Employees!$A131, Translation!$A:$S, Employees!C$1 + 6, FALSE),
   Content_!$D$7=3, VLOOKUP(Employees!$A131, Translation!$A:$S, Employees!C$1 + 12, FALSE)
)</f>
        <v>чел. или %</v>
      </c>
      <c r="D131" s="460">
        <v>9576</v>
      </c>
      <c r="E131" s="460">
        <v>315</v>
      </c>
      <c r="F131" s="460">
        <v>15.205742594277627</v>
      </c>
      <c r="G131" s="460">
        <v>1387</v>
      </c>
    </row>
    <row r="132" spans="1:8" x14ac:dyDescent="0.35">
      <c r="A132" s="355" t="s">
        <v>1828</v>
      </c>
      <c r="B132" s="575" t="str" cm="1">
        <f t="array" ref="B132">_xlfn.IFS(
Content_!$D$7=1, VLOOKUP(Employees!$A132, Translation!$A:$S, Employees!B$1, FALSE),
Content_!$D$7=2, VLOOKUP(Employees!$A132, Translation!$A:$S, Employees!B$1 + 6, FALSE),
   Content_!$D$7=3, VLOOKUP(Employees!$A132, Translation!$A:$S, Employees!B$1 + 12, FALSE)
)</f>
        <v>г.Астана</v>
      </c>
      <c r="C132" s="529" t="str" cm="1">
        <f t="array" ref="C132">_xlfn.IFS(
Content_!$D$7=1, VLOOKUP(Employees!$A132, Translation!$A:$S, Employees!C$1, FALSE),
Content_!$D$7=2, VLOOKUP(Employees!$A132, Translation!$A:$S, Employees!C$1 + 6, FALSE),
   Content_!$D$7=3, VLOOKUP(Employees!$A132, Translation!$A:$S, Employees!C$1 + 12, FALSE)
)</f>
        <v>чел. или %</v>
      </c>
      <c r="D132" s="460">
        <v>20443</v>
      </c>
      <c r="E132" s="460">
        <v>121</v>
      </c>
      <c r="F132" s="460">
        <v>21.459832717370162</v>
      </c>
      <c r="G132" s="460">
        <v>5454</v>
      </c>
    </row>
    <row r="133" spans="1:8" x14ac:dyDescent="0.35">
      <c r="A133" s="355" t="s">
        <v>1829</v>
      </c>
      <c r="B133" s="575" t="str" cm="1">
        <f t="array" ref="B133">_xlfn.IFS(
Content_!$D$7=1, VLOOKUP(Employees!$A133, Translation!$A:$S, Employees!B$1, FALSE),
Content_!$D$7=2, VLOOKUP(Employees!$A133, Translation!$A:$S, Employees!B$1 + 6, FALSE),
   Content_!$D$7=3, VLOOKUP(Employees!$A133, Translation!$A:$S, Employees!B$1 + 12, FALSE)
)</f>
        <v>г. Алматы</v>
      </c>
      <c r="C133" s="529" t="str" cm="1">
        <f t="array" ref="C133">_xlfn.IFS(
Content_!$D$7=1, VLOOKUP(Employees!$A133, Translation!$A:$S, Employees!C$1, FALSE),
Content_!$D$7=2, VLOOKUP(Employees!$A133, Translation!$A:$S, Employees!C$1 + 6, FALSE),
   Content_!$D$7=3, VLOOKUP(Employees!$A133, Translation!$A:$S, Employees!C$1 + 12, FALSE)
)</f>
        <v>чел. или %</v>
      </c>
      <c r="D133" s="460">
        <v>24153</v>
      </c>
      <c r="E133" s="460">
        <v>144</v>
      </c>
      <c r="F133" s="460">
        <v>15.796188829896696</v>
      </c>
      <c r="G133" s="460">
        <v>4147</v>
      </c>
    </row>
    <row r="134" spans="1:8" x14ac:dyDescent="0.35">
      <c r="A134" s="355" t="s">
        <v>1830</v>
      </c>
      <c r="B134" s="575" t="str" cm="1">
        <f t="array" ref="B134">_xlfn.IFS(
Content_!$D$7=1, VLOOKUP(Employees!$A134, Translation!$A:$S, Employees!B$1, FALSE),
Content_!$D$7=2, VLOOKUP(Employees!$A134, Translation!$A:$S, Employees!B$1 + 6, FALSE),
   Content_!$D$7=3, VLOOKUP(Employees!$A134, Translation!$A:$S, Employees!B$1 + 12, FALSE)
)</f>
        <v>г. Шымкент</v>
      </c>
      <c r="C134" s="529" t="str" cm="1">
        <f t="array" ref="C134">_xlfn.IFS(
Content_!$D$7=1, VLOOKUP(Employees!$A134, Translation!$A:$S, Employees!C$1, FALSE),
Content_!$D$7=2, VLOOKUP(Employees!$A134, Translation!$A:$S, Employees!C$1 + 6, FALSE),
   Content_!$D$7=3, VLOOKUP(Employees!$A134, Translation!$A:$S, Employees!C$1 + 12, FALSE)
)</f>
        <v>чел. или %</v>
      </c>
      <c r="D134" s="460">
        <v>5148</v>
      </c>
      <c r="E134" s="460">
        <v>21</v>
      </c>
      <c r="F134" s="460">
        <v>10.059972915457536</v>
      </c>
      <c r="G134" s="460">
        <v>665</v>
      </c>
    </row>
    <row r="135" spans="1:8" x14ac:dyDescent="0.35">
      <c r="A135" s="355" t="s">
        <v>1831</v>
      </c>
      <c r="B135" s="575" t="str" cm="1">
        <f t="array" ref="B135">_xlfn.IFS(
Content_!$D$7=1, VLOOKUP(Employees!$A135, Translation!$A:$S, Employees!B$1, FALSE),
Content_!$D$7=2, VLOOKUP(Employees!$A135, Translation!$A:$S, Employees!B$1 + 6, FALSE),
   Content_!$D$7=3, VLOOKUP(Employees!$A135, Translation!$A:$S, Employees!B$1 + 12, FALSE)
)</f>
        <v xml:space="preserve">Прочие области </v>
      </c>
      <c r="C135" s="529" t="str" cm="1">
        <f t="array" ref="C135">_xlfn.IFS(
Content_!$D$7=1, VLOOKUP(Employees!$A135, Translation!$A:$S, Employees!C$1, FALSE),
Content_!$D$7=2, VLOOKUP(Employees!$A135, Translation!$A:$S, Employees!C$1 + 6, FALSE),
   Content_!$D$7=3, VLOOKUP(Employees!$A135, Translation!$A:$S, Employees!C$1 + 12, FALSE)
)</f>
        <v>чел. или %</v>
      </c>
      <c r="D135" s="460">
        <v>1059</v>
      </c>
      <c r="E135" s="460">
        <v>0</v>
      </c>
      <c r="F135" s="460">
        <v>0</v>
      </c>
      <c r="G135" s="460">
        <v>0</v>
      </c>
      <c r="H135" s="576"/>
    </row>
    <row r="136" spans="1:8" x14ac:dyDescent="0.35">
      <c r="A136" s="355" t="s">
        <v>1832</v>
      </c>
      <c r="B136" s="577" t="str" cm="1">
        <f t="array" ref="B136">_xlfn.IFS(
Content_!$D$7=1, VLOOKUP(Employees!$A136, Translation!$A:$S, Employees!B$1, FALSE),
Content_!$D$7=2, VLOOKUP(Employees!$A136, Translation!$A:$S, Employees!B$1 + 6, FALSE),
   Content_!$D$7=3, VLOOKUP(Employees!$A136, Translation!$A:$S, Employees!B$1 + 12, FALSE)
)</f>
        <v>За пределами Республики Казахстан</v>
      </c>
      <c r="C136" s="531" t="str" cm="1">
        <f t="array" ref="C136">_xlfn.IFS(
Content_!$D$7=1, VLOOKUP(Employees!$A136, Translation!$A:$S, Employees!C$1, FALSE),
Content_!$D$7=2, VLOOKUP(Employees!$A136, Translation!$A:$S, Employees!C$1 + 6, FALSE),
   Content_!$D$7=3, VLOOKUP(Employees!$A136, Translation!$A:$S, Employees!C$1 + 12, FALSE)
)</f>
        <v>чел. или %</v>
      </c>
      <c r="D136" s="456">
        <v>8180</v>
      </c>
      <c r="E136" s="456">
        <v>101</v>
      </c>
      <c r="F136" s="456">
        <v>10.916555971501026</v>
      </c>
      <c r="G136" s="456">
        <v>1309</v>
      </c>
    </row>
    <row r="137" spans="1:8" x14ac:dyDescent="0.35">
      <c r="A137" s="355" t="s">
        <v>1833</v>
      </c>
    </row>
    <row r="138" spans="1:8" x14ac:dyDescent="0.35">
      <c r="A138" s="355" t="s">
        <v>1834</v>
      </c>
      <c r="B138" s="569" t="str" cm="1">
        <f t="array" ref="B138">_xlfn.IFS(
Content_!$D$7=1, VLOOKUP(Employees!$A138, Translation!$A:$S, Employees!B$1, FALSE),
Content_!$D$7=2, VLOOKUP(Employees!$A138, Translation!$A:$S, Employees!B$1 + 6, FALSE),
   Content_!$D$7=3, VLOOKUP(Employees!$A138, Translation!$A:$S, Employees!B$1 + 12, FALSE)
)</f>
        <v>GRI 401-3</v>
      </c>
      <c r="C138" s="570" t="str" cm="1">
        <f t="array" ref="C138">_xlfn.IFS(
Content_!$D$7=1, VLOOKUP(Employees!$A138, Translation!$A:$S, Employees!C$1, FALSE),
Content_!$D$7=2, VLOOKUP(Employees!$A138, Translation!$A:$S, Employees!C$1 + 6, FALSE),
   Content_!$D$7=3, VLOOKUP(Employees!$A138, Translation!$A:$S, Employees!C$1 + 12, FALSE)
)</f>
        <v>Единица измерения</v>
      </c>
      <c r="D138" s="547">
        <v>2020</v>
      </c>
      <c r="E138" s="547">
        <v>2021</v>
      </c>
      <c r="F138" s="547">
        <v>2022</v>
      </c>
      <c r="G138" s="547">
        <v>2023</v>
      </c>
    </row>
    <row r="139" spans="1:8" ht="31" x14ac:dyDescent="0.35">
      <c r="A139" s="355" t="s">
        <v>1835</v>
      </c>
      <c r="B139" s="578" t="str" cm="1">
        <f t="array" ref="B139">_xlfn.IFS(
Content_!$D$7=1, VLOOKUP(Employees!$A139, Translation!$A:$S, Employees!B$1, FALSE),
Content_!$D$7=2, VLOOKUP(Employees!$A139, Translation!$A:$S, Employees!B$1 + 6, FALSE),
   Content_!$D$7=3, VLOOKUP(Employees!$A139, Translation!$A:$S, Employees!B$1 + 12, FALSE)
)</f>
        <v xml:space="preserve">Количество работников, которые ушли в отпуска по беременности и родам и в отпуска по уходу за ребенком </v>
      </c>
      <c r="C139" s="444" t="str" cm="1">
        <f t="array" ref="C139">_xlfn.IFS(
Content_!$D$7=1, VLOOKUP(Employees!$A139, Translation!$A:$S, Employees!C$1, FALSE),
Content_!$D$7=2, VLOOKUP(Employees!$A139, Translation!$A:$S, Employees!C$1 + 6, FALSE),
   Content_!$D$7=3, VLOOKUP(Employees!$A139, Translation!$A:$S, Employees!C$1 + 12, FALSE)
)</f>
        <v>чел.</v>
      </c>
      <c r="D139" s="467">
        <v>10554</v>
      </c>
      <c r="E139" s="467">
        <v>9661</v>
      </c>
      <c r="F139" s="467">
        <v>9560</v>
      </c>
      <c r="G139" s="534">
        <v>8555</v>
      </c>
    </row>
    <row r="140" spans="1:8" x14ac:dyDescent="0.35">
      <c r="A140" s="355" t="s">
        <v>1836</v>
      </c>
      <c r="B140" s="579" t="str" cm="1">
        <f t="array" ref="B140">_xlfn.IFS(
Content_!$D$7=1, VLOOKUP(Employees!$A140, Translation!$A:$S, Employees!B$1, FALSE),
Content_!$D$7=2, VLOOKUP(Employees!$A140, Translation!$A:$S, Employees!B$1 + 6, FALSE),
   Content_!$D$7=3, VLOOKUP(Employees!$A140, Translation!$A:$S, Employees!B$1 + 12, FALSE)
)</f>
        <v>Мужчины</v>
      </c>
      <c r="C140" s="529" t="str" cm="1">
        <f t="array" ref="C140">_xlfn.IFS(
Content_!$D$7=1, VLOOKUP(Employees!$A140, Translation!$A:$S, Employees!C$1, FALSE),
Content_!$D$7=2, VLOOKUP(Employees!$A140, Translation!$A:$S, Employees!C$1 + 6, FALSE),
   Content_!$D$7=3, VLOOKUP(Employees!$A140, Translation!$A:$S, Employees!C$1 + 12, FALSE)
)</f>
        <v>чел.</v>
      </c>
      <c r="D140" s="450">
        <v>362</v>
      </c>
      <c r="E140" s="450">
        <v>420</v>
      </c>
      <c r="F140" s="450">
        <v>551</v>
      </c>
      <c r="G140" s="452">
        <v>528</v>
      </c>
    </row>
    <row r="141" spans="1:8" x14ac:dyDescent="0.35">
      <c r="A141" s="355" t="s">
        <v>1837</v>
      </c>
      <c r="B141" s="580" t="str" cm="1">
        <f t="array" ref="B141">_xlfn.IFS(
Content_!$D$7=1, VLOOKUP(Employees!$A141, Translation!$A:$S, Employees!B$1, FALSE),
Content_!$D$7=2, VLOOKUP(Employees!$A141, Translation!$A:$S, Employees!B$1 + 6, FALSE),
   Content_!$D$7=3, VLOOKUP(Employees!$A141, Translation!$A:$S, Employees!B$1 + 12, FALSE)
)</f>
        <v>Женщины</v>
      </c>
      <c r="C141" s="531" t="str" cm="1">
        <f t="array" ref="C141">_xlfn.IFS(
Content_!$D$7=1, VLOOKUP(Employees!$A141, Translation!$A:$S, Employees!C$1, FALSE),
Content_!$D$7=2, VLOOKUP(Employees!$A141, Translation!$A:$S, Employees!C$1 + 6, FALSE),
   Content_!$D$7=3, VLOOKUP(Employees!$A141, Translation!$A:$S, Employees!C$1 + 12, FALSE)
)</f>
        <v>чел.</v>
      </c>
      <c r="D141" s="462">
        <v>10192</v>
      </c>
      <c r="E141" s="462">
        <v>9241</v>
      </c>
      <c r="F141" s="462">
        <v>9009</v>
      </c>
      <c r="G141" s="456">
        <v>8027</v>
      </c>
    </row>
    <row r="142" spans="1:8" ht="31" x14ac:dyDescent="0.35">
      <c r="A142" s="355" t="s">
        <v>1838</v>
      </c>
      <c r="B142" s="581" t="str" cm="1">
        <f t="array" ref="B142">_xlfn.IFS(
Content_!$D$7=1, VLOOKUP(Employees!$A142, Translation!$A:$S, Employees!B$1, FALSE),
Content_!$D$7=2, VLOOKUP(Employees!$A142, Translation!$A:$S, Employees!B$1 + 6, FALSE),
   Content_!$D$7=3, VLOOKUP(Employees!$A142, Translation!$A:$S, Employees!B$1 + 12, FALSE)
)</f>
        <v>Количество работников, вернувшихся на работу в отчетном периоде после окончания отпуска по уходу за ребенком</v>
      </c>
      <c r="C142" s="489" t="str" cm="1">
        <f t="array" ref="C142">_xlfn.IFS(
Content_!$D$7=1, VLOOKUP(Employees!$A142, Translation!$A:$S, Employees!C$1, FALSE),
Content_!$D$7=2, VLOOKUP(Employees!$A142, Translation!$A:$S, Employees!C$1 + 6, FALSE),
   Content_!$D$7=3, VLOOKUP(Employees!$A142, Translation!$A:$S, Employees!C$1 + 12, FALSE)
)</f>
        <v>чел.</v>
      </c>
      <c r="D142" s="582">
        <v>2485</v>
      </c>
      <c r="E142" s="582">
        <v>2409</v>
      </c>
      <c r="F142" s="583">
        <v>3746</v>
      </c>
      <c r="G142" s="584">
        <v>3941</v>
      </c>
    </row>
    <row r="143" spans="1:8" x14ac:dyDescent="0.35">
      <c r="A143" s="355" t="s">
        <v>1839</v>
      </c>
      <c r="B143" s="585" t="str" cm="1">
        <f t="array" ref="B143">_xlfn.IFS(
Content_!$D$7=1, VLOOKUP(Employees!$A143, Translation!$A:$S, Employees!B$1, FALSE),
Content_!$D$7=2, VLOOKUP(Employees!$A143, Translation!$A:$S, Employees!B$1 + 6, FALSE),
   Content_!$D$7=3, VLOOKUP(Employees!$A143, Translation!$A:$S, Employees!B$1 + 12, FALSE)
)</f>
        <v>Мужчины</v>
      </c>
      <c r="C143" s="529" t="str" cm="1">
        <f t="array" ref="C143">_xlfn.IFS(
Content_!$D$7=1, VLOOKUP(Employees!$A143, Translation!$A:$S, Employees!C$1, FALSE),
Content_!$D$7=2, VLOOKUP(Employees!$A143, Translation!$A:$S, Employees!C$1 + 6, FALSE),
   Content_!$D$7=3, VLOOKUP(Employees!$A143, Translation!$A:$S, Employees!C$1 + 12, FALSE)
)</f>
        <v>чел.</v>
      </c>
      <c r="D143" s="458">
        <v>122</v>
      </c>
      <c r="E143" s="458">
        <v>113</v>
      </c>
      <c r="F143" s="458">
        <v>193</v>
      </c>
      <c r="G143" s="460">
        <v>249</v>
      </c>
    </row>
    <row r="144" spans="1:8" x14ac:dyDescent="0.35">
      <c r="A144" s="355" t="s">
        <v>1840</v>
      </c>
      <c r="B144" s="580" t="str" cm="1">
        <f t="array" ref="B144">_xlfn.IFS(
Content_!$D$7=1, VLOOKUP(Employees!$A144, Translation!$A:$S, Employees!B$1, FALSE),
Content_!$D$7=2, VLOOKUP(Employees!$A144, Translation!$A:$S, Employees!B$1 + 6, FALSE),
   Content_!$D$7=3, VLOOKUP(Employees!$A144, Translation!$A:$S, Employees!B$1 + 12, FALSE)
)</f>
        <v>Женщины</v>
      </c>
      <c r="C144" s="531" t="str" cm="1">
        <f t="array" ref="C144">_xlfn.IFS(
Content_!$D$7=1, VLOOKUP(Employees!$A144, Translation!$A:$S, Employees!C$1, FALSE),
Content_!$D$7=2, VLOOKUP(Employees!$A144, Translation!$A:$S, Employees!C$1 + 6, FALSE),
   Content_!$D$7=3, VLOOKUP(Employees!$A144, Translation!$A:$S, Employees!C$1 + 12, FALSE)
)</f>
        <v>чел.</v>
      </c>
      <c r="D144" s="462">
        <v>2363</v>
      </c>
      <c r="E144" s="458">
        <v>2296</v>
      </c>
      <c r="F144" s="458">
        <v>3553</v>
      </c>
      <c r="G144" s="460">
        <v>3692</v>
      </c>
    </row>
    <row r="145" spans="1:7" ht="46.5" x14ac:dyDescent="0.35">
      <c r="A145" s="355" t="s">
        <v>1841</v>
      </c>
      <c r="B145" s="581" t="str" cm="1">
        <f t="array" ref="B145">_xlfn.IFS(
Content_!$D$7=1, VLOOKUP(Employees!$A145, Translation!$A:$S, Employees!B$1, FALSE),
Content_!$D$7=2, VLOOKUP(Employees!$A145, Translation!$A:$S, Employees!B$1 + 6, FALSE),
   Content_!$D$7=3, VLOOKUP(Employees!$A145, Translation!$A:$S, Employees!B$1 + 12, FALSE)
)</f>
        <v>Количество работников, вернувшихся на работу после окончания отпуска по уходу за ребенком, которые продолжали работать через 12 месяцев после возвращения на работу</v>
      </c>
      <c r="C145" s="489" t="str" cm="1">
        <f t="array" ref="C145">_xlfn.IFS(
Content_!$D$7=1, VLOOKUP(Employees!$A145, Translation!$A:$S, Employees!C$1, FALSE),
Content_!$D$7=2, VLOOKUP(Employees!$A145, Translation!$A:$S, Employees!C$1 + 6, FALSE),
   Content_!$D$7=3, VLOOKUP(Employees!$A145, Translation!$A:$S, Employees!C$1 + 12, FALSE)
)</f>
        <v>чел.</v>
      </c>
      <c r="D145" s="582">
        <v>2132</v>
      </c>
      <c r="E145" s="583">
        <v>2055</v>
      </c>
      <c r="F145" s="583">
        <v>4527</v>
      </c>
      <c r="G145" s="584">
        <v>3263</v>
      </c>
    </row>
    <row r="146" spans="1:7" x14ac:dyDescent="0.35">
      <c r="A146" s="355" t="s">
        <v>1842</v>
      </c>
      <c r="B146" s="585" t="str" cm="1">
        <f t="array" ref="B146">_xlfn.IFS(
Content_!$D$7=1, VLOOKUP(Employees!$A146, Translation!$A:$S, Employees!B$1, FALSE),
Content_!$D$7=2, VLOOKUP(Employees!$A146, Translation!$A:$S, Employees!B$1 + 6, FALSE),
   Content_!$D$7=3, VLOOKUP(Employees!$A146, Translation!$A:$S, Employees!B$1 + 12, FALSE)
)</f>
        <v>Мужчины</v>
      </c>
      <c r="C146" s="529" t="str" cm="1">
        <f t="array" ref="C146">_xlfn.IFS(
Content_!$D$7=1, VLOOKUP(Employees!$A146, Translation!$A:$S, Employees!C$1, FALSE),
Content_!$D$7=2, VLOOKUP(Employees!$A146, Translation!$A:$S, Employees!C$1 + 6, FALSE),
   Content_!$D$7=3, VLOOKUP(Employees!$A146, Translation!$A:$S, Employees!C$1 + 12, FALSE)
)</f>
        <v>чел.</v>
      </c>
      <c r="D146" s="458">
        <v>88</v>
      </c>
      <c r="E146" s="458">
        <v>90</v>
      </c>
      <c r="F146" s="458">
        <v>149</v>
      </c>
      <c r="G146" s="460">
        <v>187</v>
      </c>
    </row>
    <row r="147" spans="1:7" x14ac:dyDescent="0.35">
      <c r="A147" s="355" t="s">
        <v>1843</v>
      </c>
      <c r="B147" s="580" t="str" cm="1">
        <f t="array" ref="B147">_xlfn.IFS(
Content_!$D$7=1, VLOOKUP(Employees!$A147, Translation!$A:$S, Employees!B$1, FALSE),
Content_!$D$7=2, VLOOKUP(Employees!$A147, Translation!$A:$S, Employees!B$1 + 6, FALSE),
   Content_!$D$7=3, VLOOKUP(Employees!$A147, Translation!$A:$S, Employees!B$1 + 12, FALSE)
)</f>
        <v>Женщины</v>
      </c>
      <c r="C147" s="531" t="str" cm="1">
        <f t="array" ref="C147">_xlfn.IFS(
Content_!$D$7=1, VLOOKUP(Employees!$A147, Translation!$A:$S, Employees!C$1, FALSE),
Content_!$D$7=2, VLOOKUP(Employees!$A147, Translation!$A:$S, Employees!C$1 + 6, FALSE),
   Content_!$D$7=3, VLOOKUP(Employees!$A147, Translation!$A:$S, Employees!C$1 + 12, FALSE)
)</f>
        <v>чел.</v>
      </c>
      <c r="D147" s="462">
        <v>2044</v>
      </c>
      <c r="E147" s="462">
        <v>1965</v>
      </c>
      <c r="F147" s="462">
        <v>4378</v>
      </c>
      <c r="G147" s="456">
        <v>3076</v>
      </c>
    </row>
    <row r="148" spans="1:7" x14ac:dyDescent="0.35">
      <c r="A148" s="355" t="s">
        <v>1844</v>
      </c>
      <c r="B148" s="586"/>
      <c r="C148" s="567"/>
      <c r="D148" s="587"/>
      <c r="E148" s="587"/>
      <c r="F148" s="587"/>
      <c r="G148" s="588"/>
    </row>
    <row r="149" spans="1:7" x14ac:dyDescent="0.35">
      <c r="A149" s="355" t="s">
        <v>1845</v>
      </c>
      <c r="B149" s="569" t="str" cm="1">
        <f t="array" ref="B149">_xlfn.IFS(
Content_!$D$7=1, VLOOKUP(Employees!$A149, Translation!$A:$S, Employees!B$1, FALSE),
Content_!$D$7=2, VLOOKUP(Employees!$A149, Translation!$A:$S, Employees!B$1 + 6, FALSE),
   Content_!$D$7=3, VLOOKUP(Employees!$A149, Translation!$A:$S, Employees!B$1 + 12, FALSE)
)</f>
        <v>GRI 401-3</v>
      </c>
      <c r="C149" s="439" t="str" cm="1">
        <f t="array" ref="C149">_xlfn.IFS(
Content_!$D$7=1, VLOOKUP(Employees!$A149, Translation!$A:$S, Employees!C$1, FALSE),
Content_!$D$7=2, VLOOKUP(Employees!$A149, Translation!$A:$S, Employees!C$1 + 6, FALSE),
   Content_!$D$7=3, VLOOKUP(Employees!$A149, Translation!$A:$S, Employees!C$1 + 12, FALSE)
)</f>
        <v>Единица измерения</v>
      </c>
      <c r="D149" s="547">
        <v>2020</v>
      </c>
      <c r="E149" s="547">
        <v>2021</v>
      </c>
      <c r="F149" s="547">
        <v>2022</v>
      </c>
      <c r="G149" s="547">
        <v>2023</v>
      </c>
    </row>
    <row r="150" spans="1:7" x14ac:dyDescent="0.35">
      <c r="A150" s="355" t="s">
        <v>1846</v>
      </c>
      <c r="B150" s="589" t="str" cm="1">
        <f t="array" ref="B150">_xlfn.IFS(
Content_!$D$7=1, VLOOKUP(Employees!$A150, Translation!$A:$S, Employees!B$1, FALSE),
Content_!$D$7=2, VLOOKUP(Employees!$A150, Translation!$A:$S, Employees!B$1 + 6, FALSE),
   Content_!$D$7=3, VLOOKUP(Employees!$A150, Translation!$A:$S, Employees!B$1 + 12, FALSE)
)</f>
        <v>Коэффициент возвращения</v>
      </c>
      <c r="C150" s="590" t="str" cm="1">
        <f t="array" ref="C150">_xlfn.IFS(
Content_!$D$7=1, VLOOKUP(Employees!$A150, Translation!$A:$S, Employees!C$1, FALSE),
Content_!$D$7=2, VLOOKUP(Employees!$A150, Translation!$A:$S, Employees!C$1 + 6, FALSE),
   Content_!$D$7=3, VLOOKUP(Employees!$A150, Translation!$A:$S, Employees!C$1 + 12, FALSE)
)</f>
        <v>%</v>
      </c>
      <c r="D150" s="591">
        <v>131.2731114632858</v>
      </c>
      <c r="E150" s="591">
        <v>133.31488655229663</v>
      </c>
      <c r="F150" s="591">
        <v>100.91594827586208</v>
      </c>
      <c r="G150" s="592">
        <v>61.167158156138449</v>
      </c>
    </row>
    <row r="151" spans="1:7" x14ac:dyDescent="0.35">
      <c r="A151" s="355" t="s">
        <v>1847</v>
      </c>
      <c r="B151" s="593" t="str" cm="1">
        <f t="array" ref="B151">_xlfn.IFS(
Content_!$D$7=1, VLOOKUP(Employees!$A151, Translation!$A:$S, Employees!B$1, FALSE),
Content_!$D$7=2, VLOOKUP(Employees!$A151, Translation!$A:$S, Employees!B$1 + 6, FALSE),
   Content_!$D$7=3, VLOOKUP(Employees!$A151, Translation!$A:$S, Employees!B$1 + 12, FALSE)
)</f>
        <v>Коэффициент удержания</v>
      </c>
      <c r="C151" s="594" t="str" cm="1">
        <f t="array" ref="C151">_xlfn.IFS(
Content_!$D$7=1, VLOOKUP(Employees!$A151, Translation!$A:$S, Employees!C$1, FALSE),
Content_!$D$7=2, VLOOKUP(Employees!$A151, Translation!$A:$S, Employees!C$1 + 6, FALSE),
   Content_!$D$7=3, VLOOKUP(Employees!$A151, Translation!$A:$S, Employees!C$1 + 12, FALSE)
)</f>
        <v>%</v>
      </c>
      <c r="D151" s="445">
        <v>106.06965174129353</v>
      </c>
      <c r="E151" s="445">
        <v>82.696177062374247</v>
      </c>
      <c r="F151" s="445">
        <v>187.92029887920299</v>
      </c>
      <c r="G151" s="520">
        <v>87.106246663107314</v>
      </c>
    </row>
    <row r="167" ht="20.5" customHeight="1" x14ac:dyDescent="0.35"/>
    <row r="168" ht="20.5" customHeight="1" x14ac:dyDescent="0.35"/>
    <row r="169" ht="20.5" customHeight="1" x14ac:dyDescent="0.35"/>
    <row r="170" ht="20.5" customHeight="1" x14ac:dyDescent="0.35"/>
    <row r="171" ht="20.5" customHeight="1" x14ac:dyDescent="0.35"/>
    <row r="172" ht="20.5" customHeight="1" x14ac:dyDescent="0.35"/>
    <row r="173" ht="20.5" customHeight="1" x14ac:dyDescent="0.35"/>
    <row r="174" ht="20.5" customHeight="1" x14ac:dyDescent="0.35"/>
    <row r="175" ht="20.5" customHeight="1" x14ac:dyDescent="0.35"/>
    <row r="176" ht="20.5" customHeight="1" x14ac:dyDescent="0.35"/>
    <row r="177" ht="20.5" customHeight="1" x14ac:dyDescent="0.35"/>
    <row r="178" ht="20.5" customHeight="1" x14ac:dyDescent="0.35"/>
    <row r="179" ht="20.5" customHeight="1" x14ac:dyDescent="0.35"/>
    <row r="180" ht="20.5" customHeight="1" x14ac:dyDescent="0.35"/>
    <row r="181" ht="20.5" customHeight="1" x14ac:dyDescent="0.35"/>
    <row r="182" ht="20.5" customHeight="1" x14ac:dyDescent="0.35"/>
    <row r="183" ht="20.5" customHeight="1" x14ac:dyDescent="0.35"/>
    <row r="184" ht="20.5" customHeight="1" x14ac:dyDescent="0.35"/>
    <row r="185" ht="20.5" customHeight="1" x14ac:dyDescent="0.35"/>
    <row r="186" ht="20.5" customHeight="1" x14ac:dyDescent="0.35"/>
    <row r="187" ht="20.5" customHeight="1" x14ac:dyDescent="0.35"/>
    <row r="188" ht="20.5" customHeight="1" x14ac:dyDescent="0.35"/>
    <row r="189" ht="20.5" customHeight="1" x14ac:dyDescent="0.35"/>
    <row r="190" ht="20.5" customHeight="1" x14ac:dyDescent="0.35"/>
    <row r="191" ht="20.5" customHeight="1" x14ac:dyDescent="0.35"/>
    <row r="192" ht="20.5" customHeight="1" x14ac:dyDescent="0.35"/>
    <row r="193" ht="20.5" customHeight="1" x14ac:dyDescent="0.35"/>
    <row r="194" ht="20.5" customHeight="1" x14ac:dyDescent="0.35"/>
    <row r="195" ht="20.5" customHeight="1" x14ac:dyDescent="0.35"/>
    <row r="196" ht="20.5" customHeight="1" x14ac:dyDescent="0.35"/>
    <row r="197" ht="20.5" customHeight="1" x14ac:dyDescent="0.35"/>
    <row r="198" ht="20.5" customHeight="1" x14ac:dyDescent="0.35"/>
    <row r="199" ht="20.5" customHeight="1" x14ac:dyDescent="0.35"/>
    <row r="200" ht="20.5" customHeight="1" x14ac:dyDescent="0.35"/>
    <row r="201" ht="20.5" customHeight="1" x14ac:dyDescent="0.35"/>
    <row r="202" ht="20.5" customHeight="1" x14ac:dyDescent="0.35"/>
    <row r="203" ht="20.5" customHeight="1" x14ac:dyDescent="0.35"/>
    <row r="204" ht="20.5" customHeight="1" x14ac:dyDescent="0.35"/>
    <row r="205" ht="20.5" customHeight="1" x14ac:dyDescent="0.35"/>
    <row r="206" ht="20.5" customHeight="1" x14ac:dyDescent="0.35"/>
    <row r="207" ht="20.5" customHeight="1" x14ac:dyDescent="0.35"/>
    <row r="208" ht="20.5" customHeight="1" x14ac:dyDescent="0.35"/>
    <row r="209" ht="20.5" customHeight="1" x14ac:dyDescent="0.35"/>
    <row r="210" ht="20.5" customHeight="1" x14ac:dyDescent="0.35"/>
    <row r="211" ht="20.5" customHeight="1" x14ac:dyDescent="0.35"/>
    <row r="212" ht="20.5" customHeight="1" x14ac:dyDescent="0.35"/>
    <row r="213" ht="20.5" customHeight="1" x14ac:dyDescent="0.35"/>
    <row r="214" ht="20.5" customHeight="1" x14ac:dyDescent="0.35"/>
    <row r="215" ht="20.5" customHeight="1" x14ac:dyDescent="0.35"/>
    <row r="216" ht="20.5" customHeight="1" x14ac:dyDescent="0.35"/>
    <row r="217" ht="20.5" customHeight="1" x14ac:dyDescent="0.35"/>
    <row r="218" ht="20.5" customHeight="1" x14ac:dyDescent="0.35"/>
    <row r="219" ht="20.5" customHeight="1" x14ac:dyDescent="0.35"/>
    <row r="220" ht="20.5" customHeight="1" x14ac:dyDescent="0.35"/>
    <row r="221" ht="20.5" customHeight="1" x14ac:dyDescent="0.35"/>
    <row r="222" ht="20.5" customHeight="1" x14ac:dyDescent="0.35"/>
    <row r="223" ht="20.5" customHeight="1" x14ac:dyDescent="0.35"/>
    <row r="224" ht="20.5" customHeight="1" x14ac:dyDescent="0.35"/>
    <row r="225" ht="20.5" customHeight="1" x14ac:dyDescent="0.35"/>
    <row r="226" ht="20.5" customHeight="1" x14ac:dyDescent="0.35"/>
    <row r="227" ht="20.5" customHeight="1" x14ac:dyDescent="0.35"/>
    <row r="228" ht="20.5" customHeight="1" x14ac:dyDescent="0.35"/>
    <row r="229" ht="20.5" customHeight="1" x14ac:dyDescent="0.35"/>
    <row r="230" ht="20.5" customHeight="1" x14ac:dyDescent="0.35"/>
    <row r="231" ht="20.5" customHeight="1" x14ac:dyDescent="0.35"/>
    <row r="232" ht="20.5" customHeight="1" x14ac:dyDescent="0.35"/>
    <row r="233" ht="20.5" customHeight="1" x14ac:dyDescent="0.35"/>
    <row r="234" ht="20.5" customHeight="1" x14ac:dyDescent="0.35"/>
    <row r="235" ht="20.5" customHeight="1" x14ac:dyDescent="0.35"/>
    <row r="236" ht="20.5" customHeight="1" x14ac:dyDescent="0.35"/>
    <row r="237" ht="20.5" customHeight="1" x14ac:dyDescent="0.35"/>
    <row r="238" ht="20.5" customHeight="1" x14ac:dyDescent="0.35"/>
    <row r="239" ht="20.5" customHeight="1" x14ac:dyDescent="0.35"/>
  </sheetData>
  <sheetProtection algorithmName="SHA-512" hashValue="WU+jjzH29WHufl5hJJsNkquYtSCVkvQLS6WNa6ZfJ9tLzErs4tdtTyfrU3w2pXOCnGxYHUoZXzf0ntGYwF8uzw==" saltValue="xNQguyVneqFonBrYKKMGfw==" spinCount="100000" sheet="1" objects="1" scenarios="1"/>
  <mergeCells count="1">
    <mergeCell ref="B5:G5"/>
  </mergeCells>
  <phoneticPr fontId="20" type="noConversion"/>
  <hyperlinks>
    <hyperlink ref="B3" location="Content!A1" display="Content!A1" xr:uid="{36D6C686-9809-425C-A23E-CE37D80610F5}"/>
  </hyperlink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25E74-FE22-4716-AF65-69E0DF058FB1}">
  <sheetPr codeName="Sheet16"/>
  <dimension ref="A1:N212"/>
  <sheetViews>
    <sheetView showGridLines="0" topLeftCell="A11" zoomScale="75" zoomScaleNormal="75" workbookViewId="0">
      <selection activeCell="C15" sqref="C15"/>
    </sheetView>
  </sheetViews>
  <sheetFormatPr defaultColWidth="8.7265625" defaultRowHeight="14" x14ac:dyDescent="0.3"/>
  <cols>
    <col min="1" max="1" width="4.453125" style="418" customWidth="1"/>
    <col min="2" max="2" width="75.6328125" style="422" customWidth="1"/>
    <col min="3" max="3" width="28.6328125" style="423" customWidth="1"/>
    <col min="4" max="7" width="25.6328125" style="423" customWidth="1"/>
    <col min="8" max="11" width="25.6328125" style="424" customWidth="1"/>
    <col min="12" max="16384" width="8.7265625" style="425"/>
  </cols>
  <sheetData>
    <row r="1" spans="1:11" s="418" customFormat="1" x14ac:dyDescent="0.3">
      <c r="A1" s="418">
        <v>1</v>
      </c>
      <c r="B1" s="419">
        <v>2</v>
      </c>
      <c r="C1" s="420">
        <v>3</v>
      </c>
      <c r="D1" s="420">
        <v>4</v>
      </c>
      <c r="E1" s="420">
        <v>5</v>
      </c>
      <c r="F1" s="420">
        <v>6</v>
      </c>
      <c r="G1" s="420">
        <v>7</v>
      </c>
      <c r="H1" s="421"/>
      <c r="I1" s="421"/>
      <c r="J1" s="421"/>
      <c r="K1" s="421"/>
    </row>
    <row r="2" spans="1:11" ht="61.5" customHeight="1" x14ac:dyDescent="0.3"/>
    <row r="3" spans="1:11" ht="18.5" x14ac:dyDescent="0.4">
      <c r="A3" s="355" t="s">
        <v>1860</v>
      </c>
      <c r="B3" s="356" t="str" cm="1">
        <f t="array" ref="B3">_xlfn.IFS(
    Content_!$D$7=1, VLOOKUP('Diversity&amp;Inclusion'!$A3, Translation!$A:$S, 'Diversity&amp;Inclusion'!B$1, FALSE),
    Content_!$D$7=2, VLOOKUP('Diversity&amp;Inclusion'!$A3, Translation!$A:$S, 'Diversity&amp;Inclusion'!B$1 + 6, FALSE),
    Content_!$D$7=3, VLOOKUP('Diversity&amp;Inclusion'!$A3, Translation!$A:$S, 'Diversity&amp;Inclusion'!B$1 + 12, FALSE)
)</f>
        <v>Разнообразие и инклюзивность</v>
      </c>
      <c r="C3" s="426"/>
      <c r="D3" s="427"/>
      <c r="E3" s="427"/>
      <c r="F3" s="427"/>
      <c r="G3" s="427"/>
      <c r="H3" s="428"/>
      <c r="I3" s="428"/>
      <c r="J3" s="429"/>
      <c r="K3" s="428"/>
    </row>
    <row r="4" spans="1:11" ht="9.5" customHeight="1" x14ac:dyDescent="0.4">
      <c r="A4" s="355" t="s">
        <v>1861</v>
      </c>
      <c r="B4" s="430"/>
      <c r="C4" s="431"/>
      <c r="D4" s="427"/>
      <c r="E4" s="427"/>
      <c r="F4" s="427"/>
      <c r="G4" s="427"/>
      <c r="H4" s="428"/>
      <c r="I4" s="428"/>
      <c r="J4" s="429"/>
      <c r="K4" s="428"/>
    </row>
    <row r="5" spans="1:11" ht="32" customHeight="1" x14ac:dyDescent="0.35">
      <c r="A5" s="355" t="s">
        <v>1862</v>
      </c>
      <c r="B5" s="863" t="str" cm="1">
        <f t="array" ref="B5">_xlfn.IFS(
    Content_!$D$7=1, VLOOKUP('Diversity&amp;Inclusion'!$A5, Translation!$A:$S, 'Diversity&amp;Inclusion'!B$1, FALSE),
    Content_!$D$7=2, VLOOKUP('Diversity&amp;Inclusion'!$A5, Translation!$A:$S, 'Diversity&amp;Inclusion'!B$1 + 6, FALSE),
    Content_!$D$7=3, VLOOKUP('Diversity&amp;Inclusion'!$A5, Translation!$A:$S, 'Diversity&amp;Inclusion'!B$1 + 12, FALSE)
)</f>
        <v xml:space="preserve">Мы стремимся создать такую рабочую среду, где исключаются любые формы дискриминации по религиозному, расовому, этническому, половому, возрастному и другим признакам.
В частности, мы следим за соблюдением прав работников, обращая особое внимание на защиту прав женщин. </v>
      </c>
      <c r="C5" s="864" cm="1">
        <f t="array" ref="C5">_xlfn.IFS(
    Content_!$D$7=1, VLOOKUP('Diversity&amp;Inclusion'!$A5, Translation!$A:$S, 'Diversity&amp;Inclusion'!C$1, FALSE),
    Content_!$D$7=2, VLOOKUP('Diversity&amp;Inclusion'!$A5, Translation!$A:$S, 'Diversity&amp;Inclusion'!C$1 + 6, FALSE),
    Content_!$D$7=3, VLOOKUP('Diversity&amp;Inclusion'!$A5, Translation!$A:$S, 'Diversity&amp;Inclusion'!C$1 + 12, FALSE)
)</f>
        <v>0</v>
      </c>
      <c r="D5" s="864" cm="1">
        <f t="array" ref="D5">_xlfn.IFS(
    Content_!$D$7=1, VLOOKUP('Diversity&amp;Inclusion'!$A5, Translation!$A:$S, 'Diversity&amp;Inclusion'!D$1, FALSE),
    Content_!$D$7=2, VLOOKUP('Diversity&amp;Inclusion'!$A5, Translation!$A:$S, 'Diversity&amp;Inclusion'!D$1 + 6, FALSE),
    Content_!$D$7=3, VLOOKUP('Diversity&amp;Inclusion'!$A5, Translation!$A:$S, 'Diversity&amp;Inclusion'!D$1 + 12, FALSE)
)</f>
        <v>0</v>
      </c>
      <c r="E5" s="864" cm="1">
        <f t="array" ref="E5">_xlfn.IFS(
    Content_!$D$7=1, VLOOKUP('Diversity&amp;Inclusion'!$A5, Translation!$A:$S, 'Diversity&amp;Inclusion'!E$1, FALSE),
    Content_!$D$7=2, VLOOKUP('Diversity&amp;Inclusion'!$A5, Translation!$A:$S, 'Diversity&amp;Inclusion'!E$1 + 6, FALSE),
    Content_!$D$7=3, VLOOKUP('Diversity&amp;Inclusion'!$A5, Translation!$A:$S, 'Diversity&amp;Inclusion'!E$1 + 12, FALSE)
)</f>
        <v>0</v>
      </c>
      <c r="F5" s="864" cm="1">
        <f t="array" ref="F5">_xlfn.IFS(
    Content_!$D$7=1, VLOOKUP('Diversity&amp;Inclusion'!$A5, Translation!$A:$S, 'Diversity&amp;Inclusion'!F$1, FALSE),
    Content_!$D$7=2, VLOOKUP('Diversity&amp;Inclusion'!$A5, Translation!$A:$S, 'Diversity&amp;Inclusion'!F$1 + 6, FALSE),
    Content_!$D$7=3, VLOOKUP('Diversity&amp;Inclusion'!$A5, Translation!$A:$S, 'Diversity&amp;Inclusion'!F$1 + 12, FALSE)
)</f>
        <v>0</v>
      </c>
      <c r="G5" s="865" cm="1">
        <f t="array" ref="G5">_xlfn.IFS(
    Content_!$D$7=1, VLOOKUP('Diversity&amp;Inclusion'!$A5, Translation!$A:$S, 'Diversity&amp;Inclusion'!G$1, FALSE),
    Content_!$D$7=2, VLOOKUP('Diversity&amp;Inclusion'!$A5, Translation!$A:$S, 'Diversity&amp;Inclusion'!G$1 + 6, FALSE),
    Content_!$D$7=3, VLOOKUP('Diversity&amp;Inclusion'!$A5, Translation!$A:$S, 'Diversity&amp;Inclusion'!G$1 + 12, FALSE)
)</f>
        <v>0</v>
      </c>
      <c r="H5" s="432"/>
      <c r="I5" s="432"/>
      <c r="J5" s="432"/>
      <c r="K5" s="433"/>
    </row>
    <row r="6" spans="1:11" ht="12.5" customHeight="1" x14ac:dyDescent="0.35">
      <c r="A6" s="355" t="s">
        <v>1863</v>
      </c>
      <c r="B6" s="434"/>
      <c r="C6" s="435"/>
      <c r="D6" s="435"/>
      <c r="E6" s="435"/>
      <c r="F6" s="435"/>
      <c r="G6" s="435"/>
      <c r="H6" s="436"/>
      <c r="I6" s="436"/>
      <c r="J6" s="436"/>
      <c r="K6" s="437"/>
    </row>
    <row r="7" spans="1:11" s="442" customFormat="1" ht="15.5" x14ac:dyDescent="0.35">
      <c r="A7" s="355" t="s">
        <v>1864</v>
      </c>
      <c r="B7" s="438" t="str" cm="1">
        <f t="array" ref="B7">_xlfn.IFS(
    Content_!$D$7=1, VLOOKUP('Diversity&amp;Inclusion'!$A7, Translation!$A:$S, 'Diversity&amp;Inclusion'!B$1, FALSE),
    Content_!$D$7=2, VLOOKUP('Diversity&amp;Inclusion'!$A7, Translation!$A:$S, 'Diversity&amp;Inclusion'!B$1 + 6, FALSE),
    Content_!$D$7=3, VLOOKUP('Diversity&amp;Inclusion'!$A7, Translation!$A:$S, 'Diversity&amp;Inclusion'!B$1 + 12, FALSE)
)</f>
        <v>GRI 2-7</v>
      </c>
      <c r="C7" s="439" t="str" cm="1">
        <f t="array" ref="C7">_xlfn.IFS(
    Content_!$D$7=1, VLOOKUP('Diversity&amp;Inclusion'!$A7, Translation!$A:$S, 'Diversity&amp;Inclusion'!C$1, FALSE),
    Content_!$D$7=2, VLOOKUP('Diversity&amp;Inclusion'!$A7, Translation!$A:$S, 'Diversity&amp;Inclusion'!C$1 + 6, FALSE),
    Content_!$D$7=3, VLOOKUP('Diversity&amp;Inclusion'!$A7, Translation!$A:$S, 'Diversity&amp;Inclusion'!C$1 + 12, FALSE)
)</f>
        <v>Единица измерения</v>
      </c>
      <c r="D7" s="440">
        <v>2020</v>
      </c>
      <c r="E7" s="440">
        <v>2021</v>
      </c>
      <c r="F7" s="441">
        <v>2022</v>
      </c>
      <c r="G7" s="440">
        <v>2023</v>
      </c>
    </row>
    <row r="8" spans="1:11" s="442" customFormat="1" ht="15.5" x14ac:dyDescent="0.35">
      <c r="A8" s="355" t="s">
        <v>1865</v>
      </c>
      <c r="B8" s="443" t="str" cm="1">
        <f t="array" ref="B8">_xlfn.IFS(
    Content_!$D$7=1, VLOOKUP('Diversity&amp;Inclusion'!$A8, Translation!$A:$S, 'Diversity&amp;Inclusion'!B$1, FALSE),
    Content_!$D$7=2, VLOOKUP('Diversity&amp;Inclusion'!$A8, Translation!$A:$S, 'Diversity&amp;Inclusion'!B$1 + 6, FALSE),
    Content_!$D$7=3, VLOOKUP('Diversity&amp;Inclusion'!$A8, Translation!$A:$S, 'Diversity&amp;Inclusion'!B$1 + 12, FALSE)
)</f>
        <v>Списочная численность работников на конец года</v>
      </c>
      <c r="C8" s="444" t="str" cm="1">
        <f t="array" ref="C8">_xlfn.IFS(
    Content_!$D$7=1, VLOOKUP('Diversity&amp;Inclusion'!$A8, Translation!$A:$S, 'Diversity&amp;Inclusion'!C$1, FALSE),
    Content_!$D$7=2, VLOOKUP('Diversity&amp;Inclusion'!$A8, Translation!$A:$S, 'Diversity&amp;Inclusion'!C$1 + 6, FALSE),
    Content_!$D$7=3, VLOOKUP('Diversity&amp;Inclusion'!$A8, Translation!$A:$S, 'Diversity&amp;Inclusion'!C$1 + 12, FALSE)
)</f>
        <v>чел.</v>
      </c>
      <c r="D8" s="445">
        <v>270068</v>
      </c>
      <c r="E8" s="445">
        <v>259279</v>
      </c>
      <c r="F8" s="446">
        <v>261839.90000000002</v>
      </c>
      <c r="G8" s="447">
        <v>267814</v>
      </c>
    </row>
    <row r="9" spans="1:11" ht="14.5" x14ac:dyDescent="0.35">
      <c r="A9" s="355" t="s">
        <v>1866</v>
      </c>
      <c r="B9" s="448" t="str" cm="1">
        <f t="array" ref="B9">_xlfn.IFS(
    Content_!$D$7=1, VLOOKUP('Diversity&amp;Inclusion'!$A9, Translation!$A:$S, 'Diversity&amp;Inclusion'!B$1, FALSE),
    Content_!$D$7=2, VLOOKUP('Diversity&amp;Inclusion'!$A9, Translation!$A:$S, 'Diversity&amp;Inclusion'!B$1 + 6, FALSE),
    Content_!$D$7=3, VLOOKUP('Diversity&amp;Inclusion'!$A9, Translation!$A:$S, 'Diversity&amp;Inclusion'!B$1 + 12, FALSE)
)</f>
        <v>Мужчины</v>
      </c>
      <c r="C9" s="449" t="str" cm="1">
        <f t="array" ref="C9">_xlfn.IFS(
    Content_!$D$7=1, VLOOKUP('Diversity&amp;Inclusion'!$A9, Translation!$A:$S, 'Diversity&amp;Inclusion'!C$1, FALSE),
    Content_!$D$7=2, VLOOKUP('Diversity&amp;Inclusion'!$A9, Translation!$A:$S, 'Diversity&amp;Inclusion'!C$1 + 6, FALSE),
    Content_!$D$7=3, VLOOKUP('Diversity&amp;Inclusion'!$A9, Translation!$A:$S, 'Diversity&amp;Inclusion'!C$1 + 12, FALSE)
)</f>
        <v>чел.</v>
      </c>
      <c r="D9" s="450">
        <v>193825</v>
      </c>
      <c r="E9" s="450">
        <v>187113</v>
      </c>
      <c r="F9" s="451">
        <v>189887.15000000002</v>
      </c>
      <c r="G9" s="452">
        <v>196036</v>
      </c>
      <c r="H9" s="425"/>
      <c r="I9" s="425"/>
      <c r="J9" s="425"/>
      <c r="K9" s="425"/>
    </row>
    <row r="10" spans="1:11" ht="14.5" x14ac:dyDescent="0.35">
      <c r="A10" s="355" t="s">
        <v>1867</v>
      </c>
      <c r="B10" s="453" t="str" cm="1">
        <f t="array" ref="B10">_xlfn.IFS(
    Content_!$D$7=1, VLOOKUP('Diversity&amp;Inclusion'!$A10, Translation!$A:$S, 'Diversity&amp;Inclusion'!B$1, FALSE),
    Content_!$D$7=2, VLOOKUP('Diversity&amp;Inclusion'!$A10, Translation!$A:$S, 'Diversity&amp;Inclusion'!B$1 + 6, FALSE),
    Content_!$D$7=3, VLOOKUP('Diversity&amp;Inclusion'!$A10, Translation!$A:$S, 'Diversity&amp;Inclusion'!B$1 + 12, FALSE)
)</f>
        <v>Доля мужчин</v>
      </c>
      <c r="C10" s="454" t="str" cm="1">
        <f t="array" ref="C10">_xlfn.IFS(
    Content_!$D$7=1, VLOOKUP('Diversity&amp;Inclusion'!$A10, Translation!$A:$S, 'Diversity&amp;Inclusion'!C$1, FALSE),
    Content_!$D$7=2, VLOOKUP('Diversity&amp;Inclusion'!$A10, Translation!$A:$S, 'Diversity&amp;Inclusion'!C$1 + 6, FALSE),
    Content_!$D$7=3, VLOOKUP('Diversity&amp;Inclusion'!$A10, Translation!$A:$S, 'Diversity&amp;Inclusion'!C$1 + 12, FALSE)
)</f>
        <v>%</v>
      </c>
      <c r="D10" s="455">
        <v>71.768961891079286</v>
      </c>
      <c r="E10" s="455">
        <v>72.166662167009292</v>
      </c>
      <c r="F10" s="455">
        <v>72.52032635209531</v>
      </c>
      <c r="G10" s="456">
        <v>73.198563181909833</v>
      </c>
      <c r="H10" s="425"/>
      <c r="I10" s="425"/>
      <c r="J10" s="425"/>
      <c r="K10" s="425"/>
    </row>
    <row r="11" spans="1:11" ht="14.5" x14ac:dyDescent="0.35">
      <c r="A11" s="355" t="s">
        <v>1868</v>
      </c>
      <c r="B11" s="457" t="str" cm="1">
        <f t="array" ref="B11">_xlfn.IFS(
    Content_!$D$7=1, VLOOKUP('Diversity&amp;Inclusion'!$A11, Translation!$A:$S, 'Diversity&amp;Inclusion'!B$1, FALSE),
    Content_!$D$7=2, VLOOKUP('Diversity&amp;Inclusion'!$A11, Translation!$A:$S, 'Diversity&amp;Inclusion'!B$1 + 6, FALSE),
    Content_!$D$7=3, VLOOKUP('Diversity&amp;Inclusion'!$A11, Translation!$A:$S, 'Diversity&amp;Inclusion'!B$1 + 12, FALSE)
)</f>
        <v>Женщины</v>
      </c>
      <c r="C11" s="449" t="str" cm="1">
        <f t="array" ref="C11">_xlfn.IFS(
    Content_!$D$7=1, VLOOKUP('Diversity&amp;Inclusion'!$A11, Translation!$A:$S, 'Diversity&amp;Inclusion'!C$1, FALSE),
    Content_!$D$7=2, VLOOKUP('Diversity&amp;Inclusion'!$A11, Translation!$A:$S, 'Diversity&amp;Inclusion'!C$1 + 6, FALSE),
    Content_!$D$7=3, VLOOKUP('Diversity&amp;Inclusion'!$A11, Translation!$A:$S, 'Diversity&amp;Inclusion'!C$1 + 12, FALSE)
)</f>
        <v>чел.</v>
      </c>
      <c r="D11" s="458">
        <v>76243</v>
      </c>
      <c r="E11" s="458">
        <v>72166</v>
      </c>
      <c r="F11" s="459">
        <v>71952.75</v>
      </c>
      <c r="G11" s="460">
        <v>71778</v>
      </c>
      <c r="H11" s="425"/>
      <c r="I11" s="425"/>
      <c r="J11" s="425"/>
      <c r="K11" s="425"/>
    </row>
    <row r="12" spans="1:11" ht="14.5" x14ac:dyDescent="0.35">
      <c r="A12" s="355" t="s">
        <v>1869</v>
      </c>
      <c r="B12" s="461" t="str" cm="1">
        <f t="array" ref="B12">_xlfn.IFS(
    Content_!$D$7=1, VLOOKUP('Diversity&amp;Inclusion'!$A12, Translation!$A:$S, 'Diversity&amp;Inclusion'!B$1, FALSE),
    Content_!$D$7=2, VLOOKUP('Diversity&amp;Inclusion'!$A12, Translation!$A:$S, 'Diversity&amp;Inclusion'!B$1 + 6, FALSE),
    Content_!$D$7=3, VLOOKUP('Diversity&amp;Inclusion'!$A12, Translation!$A:$S, 'Diversity&amp;Inclusion'!B$1 + 12, FALSE)
)</f>
        <v>Доля женщин</v>
      </c>
      <c r="C12" s="454" t="str" cm="1">
        <f t="array" ref="C12">_xlfn.IFS(
    Content_!$D$7=1, VLOOKUP('Diversity&amp;Inclusion'!$A12, Translation!$A:$S, 'Diversity&amp;Inclusion'!C$1, FALSE),
    Content_!$D$7=2, VLOOKUP('Diversity&amp;Inclusion'!$A12, Translation!$A:$S, 'Diversity&amp;Inclusion'!C$1 + 6, FALSE),
    Content_!$D$7=3, VLOOKUP('Diversity&amp;Inclusion'!$A12, Translation!$A:$S, 'Diversity&amp;Inclusion'!C$1 + 12, FALSE)
)</f>
        <v>%</v>
      </c>
      <c r="D12" s="462">
        <v>28.231038108920714</v>
      </c>
      <c r="E12" s="462">
        <v>27.833337832990718</v>
      </c>
      <c r="F12" s="462">
        <v>27.47967364790469</v>
      </c>
      <c r="G12" s="456">
        <v>27.47967364790469</v>
      </c>
      <c r="H12" s="425"/>
      <c r="I12" s="425"/>
      <c r="J12" s="425"/>
      <c r="K12" s="425"/>
    </row>
    <row r="13" spans="1:11" ht="15.5" x14ac:dyDescent="0.35">
      <c r="A13" s="355" t="s">
        <v>1870</v>
      </c>
      <c r="B13" s="463"/>
      <c r="C13" s="464"/>
      <c r="D13" s="464"/>
      <c r="E13" s="464"/>
      <c r="F13" s="464"/>
      <c r="G13" s="464"/>
      <c r="H13" s="465"/>
      <c r="I13" s="465"/>
      <c r="J13" s="465"/>
      <c r="K13" s="465"/>
    </row>
    <row r="14" spans="1:11" s="442" customFormat="1" ht="15.5" x14ac:dyDescent="0.35">
      <c r="A14" s="355" t="s">
        <v>1871</v>
      </c>
      <c r="B14" s="438" t="str" cm="1">
        <f t="array" ref="B14">_xlfn.IFS(
    Content_!$D$7=1, VLOOKUP('Diversity&amp;Inclusion'!$A14, Translation!$A:$S, 'Diversity&amp;Inclusion'!B$1, FALSE),
    Content_!$D$7=2, VLOOKUP('Diversity&amp;Inclusion'!$A14, Translation!$A:$S, 'Diversity&amp;Inclusion'!B$1 + 6, FALSE),
    Content_!$D$7=3, VLOOKUP('Diversity&amp;Inclusion'!$A14, Translation!$A:$S, 'Diversity&amp;Inclusion'!B$1 + 12, FALSE)
)</f>
        <v>GRI 2-7</v>
      </c>
      <c r="C14" s="439" t="str" cm="1">
        <f t="array" ref="C14">_xlfn.IFS(
    Content_!$D$7=1, VLOOKUP('Diversity&amp;Inclusion'!$A14, Translation!$A:$S, 'Diversity&amp;Inclusion'!C$1, FALSE),
    Content_!$D$7=2, VLOOKUP('Diversity&amp;Inclusion'!$A14, Translation!$A:$S, 'Diversity&amp;Inclusion'!C$1 + 6, FALSE),
    Content_!$D$7=3, VLOOKUP('Diversity&amp;Inclusion'!$A14, Translation!$A:$S, 'Diversity&amp;Inclusion'!C$1 + 12, FALSE)
)</f>
        <v>Единица измерения</v>
      </c>
      <c r="D14" s="440">
        <v>2020</v>
      </c>
      <c r="E14" s="440">
        <v>2021</v>
      </c>
      <c r="F14" s="440">
        <v>2022</v>
      </c>
      <c r="G14" s="440">
        <v>2023</v>
      </c>
    </row>
    <row r="15" spans="1:11" s="442" customFormat="1" ht="15.5" x14ac:dyDescent="0.35">
      <c r="A15" s="355" t="s">
        <v>1872</v>
      </c>
      <c r="B15" s="466" t="str" cm="1">
        <f t="array" ref="B15">_xlfn.IFS(
    Content_!$D$7=1, VLOOKUP('Diversity&amp;Inclusion'!$A15, Translation!$A:$S, 'Diversity&amp;Inclusion'!B$1, FALSE),
    Content_!$D$7=2, VLOOKUP('Diversity&amp;Inclusion'!$A15, Translation!$A:$S, 'Diversity&amp;Inclusion'!B$1 + 6, FALSE),
    Content_!$D$7=3, VLOOKUP('Diversity&amp;Inclusion'!$A15, Translation!$A:$S, 'Diversity&amp;Inclusion'!B$1 + 12, FALSE)
)</f>
        <v>Списочная численность работников на конец года</v>
      </c>
      <c r="C15" s="444" t="str" cm="1">
        <f t="array" ref="C15">_xlfn.IFS(
    Content_!$D$7=1, VLOOKUP('Diversity&amp;Inclusion'!$A15, Translation!$A:$S, 'Diversity&amp;Inclusion'!C$1, FALSE),
    Content_!$D$7=2, VLOOKUP('Diversity&amp;Inclusion'!$A15, Translation!$A:$S, 'Diversity&amp;Inclusion'!C$1 + 6, FALSE),
    Content_!$D$7=3, VLOOKUP('Diversity&amp;Inclusion'!$A15, Translation!$A:$S, 'Diversity&amp;Inclusion'!C$1 + 12, FALSE)
)</f>
        <v>чел.</v>
      </c>
      <c r="D15" s="467">
        <v>270068</v>
      </c>
      <c r="E15" s="467">
        <v>259279</v>
      </c>
      <c r="F15" s="467">
        <v>261839.90000000002</v>
      </c>
      <c r="G15" s="468">
        <v>267814</v>
      </c>
    </row>
    <row r="16" spans="1:11" ht="15.5" x14ac:dyDescent="0.35">
      <c r="A16" s="355" t="s">
        <v>1873</v>
      </c>
      <c r="B16" s="469" t="str" cm="1">
        <f t="array" ref="B16">_xlfn.IFS(
    Content_!$D$7=1, VLOOKUP('Diversity&amp;Inclusion'!$A16, Translation!$A:$S, 'Diversity&amp;Inclusion'!B$1, FALSE),
    Content_!$D$7=2, VLOOKUP('Diversity&amp;Inclusion'!$A16, Translation!$A:$S, 'Diversity&amp;Inclusion'!B$1 + 6, FALSE),
    Content_!$D$7=3, VLOOKUP('Diversity&amp;Inclusion'!$A16, Translation!$A:$S, 'Diversity&amp;Inclusion'!B$1 + 12, FALSE)
)</f>
        <v>по возрасту</v>
      </c>
      <c r="C16" s="470"/>
      <c r="D16" s="471"/>
      <c r="E16" s="471"/>
      <c r="F16" s="471"/>
      <c r="G16" s="471"/>
      <c r="H16" s="425"/>
      <c r="I16" s="425"/>
      <c r="J16" s="425"/>
      <c r="K16" s="425"/>
    </row>
    <row r="17" spans="1:11" ht="15.5" x14ac:dyDescent="0.35">
      <c r="A17" s="355" t="s">
        <v>1874</v>
      </c>
      <c r="B17" s="472" t="str" cm="1">
        <f t="array" ref="B17">_xlfn.IFS(
    Content_!$D$7=1, VLOOKUP('Diversity&amp;Inclusion'!$A17, Translation!$A:$S, 'Diversity&amp;Inclusion'!B$1, FALSE),
    Content_!$D$7=2, VLOOKUP('Diversity&amp;Inclusion'!$A17, Translation!$A:$S, 'Diversity&amp;Inclusion'!B$1 + 6, FALSE),
    Content_!$D$7=3, VLOOKUP('Diversity&amp;Inclusion'!$A17, Translation!$A:$S, 'Diversity&amp;Inclusion'!B$1 + 12, FALSE)
)</f>
        <v>До 30</v>
      </c>
      <c r="C17" s="473" t="str" cm="1">
        <f t="array" ref="C17">_xlfn.IFS(
    Content_!$D$7=1, VLOOKUP('Diversity&amp;Inclusion'!$A17, Translation!$A:$S, 'Diversity&amp;Inclusion'!C$1, FALSE),
    Content_!$D$7=2, VLOOKUP('Diversity&amp;Inclusion'!$A17, Translation!$A:$S, 'Diversity&amp;Inclusion'!C$1 + 6, FALSE),
    Content_!$D$7=3, VLOOKUP('Diversity&amp;Inclusion'!$A17, Translation!$A:$S, 'Diversity&amp;Inclusion'!C$1 + 12, FALSE)
)</f>
        <v>чел.</v>
      </c>
      <c r="D17" s="474">
        <v>51025</v>
      </c>
      <c r="E17" s="474">
        <v>42796</v>
      </c>
      <c r="F17" s="474">
        <v>43107.416666666664</v>
      </c>
      <c r="G17" s="475">
        <v>42287</v>
      </c>
      <c r="H17" s="425"/>
      <c r="I17" s="425"/>
      <c r="J17" s="425"/>
      <c r="K17" s="425"/>
    </row>
    <row r="18" spans="1:11" ht="15.5" x14ac:dyDescent="0.35">
      <c r="A18" s="355" t="s">
        <v>1875</v>
      </c>
      <c r="B18" s="476" t="str" cm="1">
        <f t="array" ref="B18">_xlfn.IFS(
    Content_!$D$7=1, VLOOKUP('Diversity&amp;Inclusion'!$A18, Translation!$A:$S, 'Diversity&amp;Inclusion'!B$1, FALSE),
    Content_!$D$7=2, VLOOKUP('Diversity&amp;Inclusion'!$A18, Translation!$A:$S, 'Diversity&amp;Inclusion'!B$1 + 6, FALSE),
    Content_!$D$7=3, VLOOKUP('Diversity&amp;Inclusion'!$A18, Translation!$A:$S, 'Diversity&amp;Inclusion'!B$1 + 12, FALSE)
)</f>
        <v>Доля работников до 30</v>
      </c>
      <c r="C18" s="435" t="str" cm="1">
        <f t="array" ref="C18">_xlfn.IFS(
    Content_!$D$7=1, VLOOKUP('Diversity&amp;Inclusion'!$A18, Translation!$A:$S, 'Diversity&amp;Inclusion'!C$1, FALSE),
    Content_!$D$7=2, VLOOKUP('Diversity&amp;Inclusion'!$A18, Translation!$A:$S, 'Diversity&amp;Inclusion'!C$1 + 6, FALSE),
    Content_!$D$7=3, VLOOKUP('Diversity&amp;Inclusion'!$A18, Translation!$A:$S, 'Diversity&amp;Inclusion'!C$1 + 12, FALSE)
)</f>
        <v>%</v>
      </c>
      <c r="D18" s="477">
        <v>18.893389812936</v>
      </c>
      <c r="E18" s="477">
        <v>16.505771774806291</v>
      </c>
      <c r="F18" s="477">
        <v>16.463272658852475</v>
      </c>
      <c r="G18" s="468">
        <v>15.789689859380019</v>
      </c>
      <c r="H18" s="425"/>
      <c r="I18" s="425"/>
      <c r="J18" s="425"/>
      <c r="K18" s="425"/>
    </row>
    <row r="19" spans="1:11" ht="14.5" x14ac:dyDescent="0.35">
      <c r="A19" s="355" t="s">
        <v>1876</v>
      </c>
      <c r="B19" s="478" t="str" cm="1">
        <f t="array" ref="B19">_xlfn.IFS(
    Content_!$D$7=1, VLOOKUP('Diversity&amp;Inclusion'!$A19, Translation!$A:$S, 'Diversity&amp;Inclusion'!B$1, FALSE),
    Content_!$D$7=2, VLOOKUP('Diversity&amp;Inclusion'!$A19, Translation!$A:$S, 'Diversity&amp;Inclusion'!B$1 + 6, FALSE),
    Content_!$D$7=3, VLOOKUP('Diversity&amp;Inclusion'!$A19, Translation!$A:$S, 'Diversity&amp;Inclusion'!B$1 + 12, FALSE)
)</f>
        <v>Мужчины</v>
      </c>
      <c r="C19" s="479" t="str" cm="1">
        <f t="array" ref="C19">_xlfn.IFS(
    Content_!$D$7=1, VLOOKUP('Diversity&amp;Inclusion'!$A19, Translation!$A:$S, 'Diversity&amp;Inclusion'!C$1, FALSE),
    Content_!$D$7=2, VLOOKUP('Diversity&amp;Inclusion'!$A19, Translation!$A:$S, 'Diversity&amp;Inclusion'!C$1 + 6, FALSE),
    Content_!$D$7=3, VLOOKUP('Diversity&amp;Inclusion'!$A19, Translation!$A:$S, 'Diversity&amp;Inclusion'!C$1 + 12, FALSE)
)</f>
        <v>чел.</v>
      </c>
      <c r="D19" s="458">
        <v>36743</v>
      </c>
      <c r="E19" s="458">
        <v>30965</v>
      </c>
      <c r="F19" s="458">
        <v>31849.5</v>
      </c>
      <c r="G19" s="460">
        <v>32039</v>
      </c>
      <c r="H19" s="425"/>
      <c r="I19" s="425"/>
      <c r="J19" s="425"/>
      <c r="K19" s="425"/>
    </row>
    <row r="20" spans="1:11" ht="14.5" x14ac:dyDescent="0.35">
      <c r="A20" s="355" t="s">
        <v>1877</v>
      </c>
      <c r="B20" s="478" t="str" cm="1">
        <f t="array" ref="B20">_xlfn.IFS(
    Content_!$D$7=1, VLOOKUP('Diversity&amp;Inclusion'!$A20, Translation!$A:$S, 'Diversity&amp;Inclusion'!B$1, FALSE),
    Content_!$D$7=2, VLOOKUP('Diversity&amp;Inclusion'!$A20, Translation!$A:$S, 'Diversity&amp;Inclusion'!B$1 + 6, FALSE),
    Content_!$D$7=3, VLOOKUP('Diversity&amp;Inclusion'!$A20, Translation!$A:$S, 'Diversity&amp;Inclusion'!B$1 + 12, FALSE)
)</f>
        <v>Доля мужчин</v>
      </c>
      <c r="C20" s="479" t="str" cm="1">
        <f t="array" ref="C20">_xlfn.IFS(
    Content_!$D$7=1, VLOOKUP('Diversity&amp;Inclusion'!$A20, Translation!$A:$S, 'Diversity&amp;Inclusion'!C$1, FALSE),
    Content_!$D$7=2, VLOOKUP('Diversity&amp;Inclusion'!$A20, Translation!$A:$S, 'Diversity&amp;Inclusion'!C$1 + 6, FALSE),
    Content_!$D$7=3, VLOOKUP('Diversity&amp;Inclusion'!$A20, Translation!$A:$S, 'Diversity&amp;Inclusion'!C$1 + 12, FALSE)
)</f>
        <v>%</v>
      </c>
      <c r="D20" s="458">
        <v>72.009799118079371</v>
      </c>
      <c r="E20" s="458">
        <v>72.354892980652394</v>
      </c>
      <c r="F20" s="458">
        <v>73.88403774292513</v>
      </c>
      <c r="G20" s="460">
        <v>75.765601721569283</v>
      </c>
      <c r="H20" s="425"/>
      <c r="I20" s="425"/>
      <c r="J20" s="425"/>
      <c r="K20" s="425"/>
    </row>
    <row r="21" spans="1:11" ht="14.5" x14ac:dyDescent="0.35">
      <c r="A21" s="355" t="s">
        <v>1878</v>
      </c>
      <c r="B21" s="478" t="str" cm="1">
        <f t="array" ref="B21">_xlfn.IFS(
    Content_!$D$7=1, VLOOKUP('Diversity&amp;Inclusion'!$A21, Translation!$A:$S, 'Diversity&amp;Inclusion'!B$1, FALSE),
    Content_!$D$7=2, VLOOKUP('Diversity&amp;Inclusion'!$A21, Translation!$A:$S, 'Diversity&amp;Inclusion'!B$1 + 6, FALSE),
    Content_!$D$7=3, VLOOKUP('Diversity&amp;Inclusion'!$A21, Translation!$A:$S, 'Diversity&amp;Inclusion'!B$1 + 12, FALSE)
)</f>
        <v>Женщины</v>
      </c>
      <c r="C21" s="479" t="str" cm="1">
        <f t="array" ref="C21">_xlfn.IFS(
    Content_!$D$7=1, VLOOKUP('Diversity&amp;Inclusion'!$A21, Translation!$A:$S, 'Diversity&amp;Inclusion'!C$1, FALSE),
    Content_!$D$7=2, VLOOKUP('Diversity&amp;Inclusion'!$A21, Translation!$A:$S, 'Diversity&amp;Inclusion'!C$1 + 6, FALSE),
    Content_!$D$7=3, VLOOKUP('Diversity&amp;Inclusion'!$A21, Translation!$A:$S, 'Diversity&amp;Inclusion'!C$1 + 12, FALSE)
)</f>
        <v>чел.</v>
      </c>
      <c r="D21" s="458">
        <v>14282</v>
      </c>
      <c r="E21" s="458">
        <v>11831</v>
      </c>
      <c r="F21" s="458">
        <v>11257.916666666666</v>
      </c>
      <c r="G21" s="460">
        <v>10248</v>
      </c>
      <c r="H21" s="425"/>
      <c r="I21" s="425"/>
      <c r="J21" s="425"/>
      <c r="K21" s="425"/>
    </row>
    <row r="22" spans="1:11" ht="14.5" x14ac:dyDescent="0.35">
      <c r="A22" s="355" t="s">
        <v>1879</v>
      </c>
      <c r="B22" s="480" t="str" cm="1">
        <f t="array" ref="B22">_xlfn.IFS(
    Content_!$D$7=1, VLOOKUP('Diversity&amp;Inclusion'!$A22, Translation!$A:$S, 'Diversity&amp;Inclusion'!B$1, FALSE),
    Content_!$D$7=2, VLOOKUP('Diversity&amp;Inclusion'!$A22, Translation!$A:$S, 'Diversity&amp;Inclusion'!B$1 + 6, FALSE),
    Content_!$D$7=3, VLOOKUP('Diversity&amp;Inclusion'!$A22, Translation!$A:$S, 'Diversity&amp;Inclusion'!B$1 + 12, FALSE)
)</f>
        <v>Доля женщин</v>
      </c>
      <c r="C22" s="454" t="str" cm="1">
        <f t="array" ref="C22">_xlfn.IFS(
    Content_!$D$7=1, VLOOKUP('Diversity&amp;Inclusion'!$A22, Translation!$A:$S, 'Diversity&amp;Inclusion'!C$1, FALSE),
    Content_!$D$7=2, VLOOKUP('Diversity&amp;Inclusion'!$A22, Translation!$A:$S, 'Diversity&amp;Inclusion'!C$1 + 6, FALSE),
    Content_!$D$7=3, VLOOKUP('Diversity&amp;Inclusion'!$A22, Translation!$A:$S, 'Diversity&amp;Inclusion'!C$1 + 12, FALSE)
)</f>
        <v>%</v>
      </c>
      <c r="D22" s="462">
        <v>27.990200881920629</v>
      </c>
      <c r="E22" s="462">
        <v>27.645107019347602</v>
      </c>
      <c r="F22" s="462">
        <v>26.115962257074866</v>
      </c>
      <c r="G22" s="456">
        <v>24.234398278430724</v>
      </c>
      <c r="H22" s="425"/>
      <c r="I22" s="425"/>
      <c r="J22" s="425"/>
      <c r="K22" s="425"/>
    </row>
    <row r="23" spans="1:11" ht="15.5" x14ac:dyDescent="0.35">
      <c r="A23" s="355" t="s">
        <v>1880</v>
      </c>
      <c r="B23" s="476" t="str" cm="1">
        <f t="array" ref="B23">_xlfn.IFS(
    Content_!$D$7=1, VLOOKUP('Diversity&amp;Inclusion'!$A23, Translation!$A:$S, 'Diversity&amp;Inclusion'!B$1, FALSE),
    Content_!$D$7=2, VLOOKUP('Diversity&amp;Inclusion'!$A23, Translation!$A:$S, 'Diversity&amp;Inclusion'!B$1 + 6, FALSE),
    Content_!$D$7=3, VLOOKUP('Diversity&amp;Inclusion'!$A23, Translation!$A:$S, 'Diversity&amp;Inclusion'!B$1 + 12, FALSE)
)</f>
        <v>30-50</v>
      </c>
      <c r="C23" s="435" t="str" cm="1">
        <f t="array" ref="C23">_xlfn.IFS(
    Content_!$D$7=1, VLOOKUP('Diversity&amp;Inclusion'!$A23, Translation!$A:$S, 'Diversity&amp;Inclusion'!C$1, FALSE),
    Content_!$D$7=2, VLOOKUP('Diversity&amp;Inclusion'!$A23, Translation!$A:$S, 'Diversity&amp;Inclusion'!C$1 + 6, FALSE),
    Content_!$D$7=3, VLOOKUP('Diversity&amp;Inclusion'!$A23, Translation!$A:$S, 'Diversity&amp;Inclusion'!C$1 + 12, FALSE)
)</f>
        <v>чел.</v>
      </c>
      <c r="D23" s="477">
        <v>147010</v>
      </c>
      <c r="E23" s="477">
        <v>145782</v>
      </c>
      <c r="F23" s="477">
        <v>146568.4</v>
      </c>
      <c r="G23" s="468">
        <v>152255</v>
      </c>
      <c r="H23" s="425"/>
      <c r="I23" s="425"/>
      <c r="J23" s="425"/>
      <c r="K23" s="425"/>
    </row>
    <row r="24" spans="1:11" ht="15.5" x14ac:dyDescent="0.35">
      <c r="A24" s="355" t="s">
        <v>1881</v>
      </c>
      <c r="B24" s="476" t="str" cm="1">
        <f t="array" ref="B24">_xlfn.IFS(
    Content_!$D$7=1, VLOOKUP('Diversity&amp;Inclusion'!$A24, Translation!$A:$S, 'Diversity&amp;Inclusion'!B$1, FALSE),
    Content_!$D$7=2, VLOOKUP('Diversity&amp;Inclusion'!$A24, Translation!$A:$S, 'Diversity&amp;Inclusion'!B$1 + 6, FALSE),
    Content_!$D$7=3, VLOOKUP('Diversity&amp;Inclusion'!$A24, Translation!$A:$S, 'Diversity&amp;Inclusion'!B$1 + 12, FALSE)
)</f>
        <v>Доля работников от 30 до 50</v>
      </c>
      <c r="C24" s="435" t="str" cm="1">
        <f t="array" ref="C24">_xlfn.IFS(
    Content_!$D$7=1, VLOOKUP('Diversity&amp;Inclusion'!$A24, Translation!$A:$S, 'Diversity&amp;Inclusion'!C$1, FALSE),
    Content_!$D$7=2, VLOOKUP('Diversity&amp;Inclusion'!$A24, Translation!$A:$S, 'Diversity&amp;Inclusion'!C$1 + 6, FALSE),
    Content_!$D$7=3, VLOOKUP('Diversity&amp;Inclusion'!$A24, Translation!$A:$S, 'Diversity&amp;Inclusion'!C$1 + 12, FALSE)
)</f>
        <v>%</v>
      </c>
      <c r="D24" s="477">
        <v>54.43443873394849</v>
      </c>
      <c r="E24" s="477">
        <v>56.225918797897243</v>
      </c>
      <c r="F24" s="477">
        <v>55.976342795731284</v>
      </c>
      <c r="G24" s="468">
        <v>56.851023471513805</v>
      </c>
      <c r="H24" s="425"/>
      <c r="I24" s="425"/>
      <c r="J24" s="425"/>
      <c r="K24" s="425"/>
    </row>
    <row r="25" spans="1:11" ht="14.5" x14ac:dyDescent="0.35">
      <c r="A25" s="355" t="s">
        <v>1882</v>
      </c>
      <c r="B25" s="478" t="str" cm="1">
        <f t="array" ref="B25">_xlfn.IFS(
    Content_!$D$7=1, VLOOKUP('Diversity&amp;Inclusion'!$A25, Translation!$A:$S, 'Diversity&amp;Inclusion'!B$1, FALSE),
    Content_!$D$7=2, VLOOKUP('Diversity&amp;Inclusion'!$A25, Translation!$A:$S, 'Diversity&amp;Inclusion'!B$1 + 6, FALSE),
    Content_!$D$7=3, VLOOKUP('Diversity&amp;Inclusion'!$A25, Translation!$A:$S, 'Diversity&amp;Inclusion'!B$1 + 12, FALSE)
)</f>
        <v>Мужчины</v>
      </c>
      <c r="C25" s="479" t="str" cm="1">
        <f t="array" ref="C25">_xlfn.IFS(
    Content_!$D$7=1, VLOOKUP('Diversity&amp;Inclusion'!$A25, Translation!$A:$S, 'Diversity&amp;Inclusion'!C$1, FALSE),
    Content_!$D$7=2, VLOOKUP('Diversity&amp;Inclusion'!$A25, Translation!$A:$S, 'Diversity&amp;Inclusion'!C$1 + 6, FALSE),
    Content_!$D$7=3, VLOOKUP('Diversity&amp;Inclusion'!$A25, Translation!$A:$S, 'Diversity&amp;Inclusion'!C$1 + 12, FALSE)
)</f>
        <v>чел.</v>
      </c>
      <c r="D25" s="458">
        <v>104383</v>
      </c>
      <c r="E25" s="458">
        <v>104303</v>
      </c>
      <c r="F25" s="458">
        <v>105671.98333333334</v>
      </c>
      <c r="G25" s="460">
        <v>110922</v>
      </c>
      <c r="H25" s="425"/>
      <c r="I25" s="425"/>
      <c r="J25" s="425"/>
      <c r="K25" s="425"/>
    </row>
    <row r="26" spans="1:11" ht="14.5" x14ac:dyDescent="0.35">
      <c r="A26" s="355" t="s">
        <v>1883</v>
      </c>
      <c r="B26" s="478" t="str" cm="1">
        <f t="array" ref="B26">_xlfn.IFS(
    Content_!$D$7=1, VLOOKUP('Diversity&amp;Inclusion'!$A26, Translation!$A:$S, 'Diversity&amp;Inclusion'!B$1, FALSE),
    Content_!$D$7=2, VLOOKUP('Diversity&amp;Inclusion'!$A26, Translation!$A:$S, 'Diversity&amp;Inclusion'!B$1 + 6, FALSE),
    Content_!$D$7=3, VLOOKUP('Diversity&amp;Inclusion'!$A26, Translation!$A:$S, 'Diversity&amp;Inclusion'!B$1 + 12, FALSE)
)</f>
        <v>Доля мужчин</v>
      </c>
      <c r="C26" s="479" t="str" cm="1">
        <f t="array" ref="C26">_xlfn.IFS(
    Content_!$D$7=1, VLOOKUP('Diversity&amp;Inclusion'!$A26, Translation!$A:$S, 'Diversity&amp;Inclusion'!C$1, FALSE),
    Content_!$D$7=2, VLOOKUP('Diversity&amp;Inclusion'!$A26, Translation!$A:$S, 'Diversity&amp;Inclusion'!C$1 + 6, FALSE),
    Content_!$D$7=3, VLOOKUP('Diversity&amp;Inclusion'!$A26, Translation!$A:$S, 'Diversity&amp;Inclusion'!C$1 + 12, FALSE)
)</f>
        <v>%</v>
      </c>
      <c r="D26" s="458">
        <v>71.004013332426368</v>
      </c>
      <c r="E26" s="458">
        <v>71.54724177196087</v>
      </c>
      <c r="F26" s="458">
        <v>72.097384793266045</v>
      </c>
      <c r="G26" s="460">
        <v>72.852779875866148</v>
      </c>
      <c r="H26" s="425"/>
      <c r="I26" s="425"/>
      <c r="J26" s="425"/>
      <c r="K26" s="425"/>
    </row>
    <row r="27" spans="1:11" ht="14.5" x14ac:dyDescent="0.35">
      <c r="A27" s="355" t="s">
        <v>1884</v>
      </c>
      <c r="B27" s="478" t="str" cm="1">
        <f t="array" ref="B27">_xlfn.IFS(
    Content_!$D$7=1, VLOOKUP('Diversity&amp;Inclusion'!$A27, Translation!$A:$S, 'Diversity&amp;Inclusion'!B$1, FALSE),
    Content_!$D$7=2, VLOOKUP('Diversity&amp;Inclusion'!$A27, Translation!$A:$S, 'Diversity&amp;Inclusion'!B$1 + 6, FALSE),
    Content_!$D$7=3, VLOOKUP('Diversity&amp;Inclusion'!$A27, Translation!$A:$S, 'Diversity&amp;Inclusion'!B$1 + 12, FALSE)
)</f>
        <v>Женщины</v>
      </c>
      <c r="C27" s="479" t="str" cm="1">
        <f t="array" ref="C27">_xlfn.IFS(
    Content_!$D$7=1, VLOOKUP('Diversity&amp;Inclusion'!$A27, Translation!$A:$S, 'Diversity&amp;Inclusion'!C$1, FALSE),
    Content_!$D$7=2, VLOOKUP('Diversity&amp;Inclusion'!$A27, Translation!$A:$S, 'Diversity&amp;Inclusion'!C$1 + 6, FALSE),
    Content_!$D$7=3, VLOOKUP('Diversity&amp;Inclusion'!$A27, Translation!$A:$S, 'Diversity&amp;Inclusion'!C$1 + 12, FALSE)
)</f>
        <v>чел.</v>
      </c>
      <c r="D27" s="458">
        <v>42627</v>
      </c>
      <c r="E27" s="458">
        <v>41479</v>
      </c>
      <c r="F27" s="458">
        <v>40896.416666666664</v>
      </c>
      <c r="G27" s="460">
        <v>41333</v>
      </c>
      <c r="H27" s="425"/>
      <c r="I27" s="425"/>
      <c r="J27" s="425"/>
      <c r="K27" s="425"/>
    </row>
    <row r="28" spans="1:11" ht="14.5" x14ac:dyDescent="0.35">
      <c r="A28" s="355" t="s">
        <v>1885</v>
      </c>
      <c r="B28" s="480" t="str" cm="1">
        <f t="array" ref="B28">_xlfn.IFS(
    Content_!$D$7=1, VLOOKUP('Diversity&amp;Inclusion'!$A28, Translation!$A:$S, 'Diversity&amp;Inclusion'!B$1, FALSE),
    Content_!$D$7=2, VLOOKUP('Diversity&amp;Inclusion'!$A28, Translation!$A:$S, 'Diversity&amp;Inclusion'!B$1 + 6, FALSE),
    Content_!$D$7=3, VLOOKUP('Diversity&amp;Inclusion'!$A28, Translation!$A:$S, 'Diversity&amp;Inclusion'!B$1 + 12, FALSE)
)</f>
        <v>Доля женщин</v>
      </c>
      <c r="C28" s="454" t="str" cm="1">
        <f t="array" ref="C28">_xlfn.IFS(
    Content_!$D$7=1, VLOOKUP('Diversity&amp;Inclusion'!$A28, Translation!$A:$S, 'Diversity&amp;Inclusion'!C$1, FALSE),
    Content_!$D$7=2, VLOOKUP('Diversity&amp;Inclusion'!$A28, Translation!$A:$S, 'Diversity&amp;Inclusion'!C$1 + 6, FALSE),
    Content_!$D$7=3, VLOOKUP('Diversity&amp;Inclusion'!$A28, Translation!$A:$S, 'Diversity&amp;Inclusion'!C$1 + 12, FALSE)
)</f>
        <v>%</v>
      </c>
      <c r="D28" s="462">
        <v>28.995986667573636</v>
      </c>
      <c r="E28" s="462">
        <v>28.452758228039126</v>
      </c>
      <c r="F28" s="462">
        <v>27.902615206733966</v>
      </c>
      <c r="G28" s="456">
        <v>27.147220124133852</v>
      </c>
      <c r="H28" s="425"/>
      <c r="I28" s="425"/>
      <c r="J28" s="425"/>
      <c r="K28" s="425"/>
    </row>
    <row r="29" spans="1:11" ht="15.5" x14ac:dyDescent="0.35">
      <c r="A29" s="355" t="s">
        <v>1886</v>
      </c>
      <c r="B29" s="476" t="str" cm="1">
        <f t="array" ref="B29">_xlfn.IFS(
    Content_!$D$7=1, VLOOKUP('Diversity&amp;Inclusion'!$A29, Translation!$A:$S, 'Diversity&amp;Inclusion'!B$1, FALSE),
    Content_!$D$7=2, VLOOKUP('Diversity&amp;Inclusion'!$A29, Translation!$A:$S, 'Diversity&amp;Inclusion'!B$1 + 6, FALSE),
    Content_!$D$7=3, VLOOKUP('Diversity&amp;Inclusion'!$A29, Translation!$A:$S, 'Diversity&amp;Inclusion'!B$1 + 12, FALSE)
)</f>
        <v>Старше 50</v>
      </c>
      <c r="C29" s="435" t="str" cm="1">
        <f t="array" ref="C29">_xlfn.IFS(
    Content_!$D$7=1, VLOOKUP('Diversity&amp;Inclusion'!$A29, Translation!$A:$S, 'Diversity&amp;Inclusion'!C$1, FALSE),
    Content_!$D$7=2, VLOOKUP('Diversity&amp;Inclusion'!$A29, Translation!$A:$S, 'Diversity&amp;Inclusion'!C$1 + 6, FALSE),
    Content_!$D$7=3, VLOOKUP('Diversity&amp;Inclusion'!$A29, Translation!$A:$S, 'Diversity&amp;Inclusion'!C$1 + 12, FALSE)
)</f>
        <v>чел.</v>
      </c>
      <c r="D29" s="477">
        <v>72033</v>
      </c>
      <c r="E29" s="477">
        <v>70701</v>
      </c>
      <c r="F29" s="477">
        <v>72164.083333333328</v>
      </c>
      <c r="G29" s="468">
        <v>73272</v>
      </c>
      <c r="H29" s="425"/>
      <c r="I29" s="425"/>
      <c r="J29" s="425"/>
      <c r="K29" s="425"/>
    </row>
    <row r="30" spans="1:11" ht="15.5" x14ac:dyDescent="0.35">
      <c r="A30" s="355" t="s">
        <v>1887</v>
      </c>
      <c r="B30" s="476" t="str" cm="1">
        <f t="array" ref="B30">_xlfn.IFS(
    Content_!$D$7=1, VLOOKUP('Diversity&amp;Inclusion'!$A30, Translation!$A:$S, 'Diversity&amp;Inclusion'!B$1, FALSE),
    Content_!$D$7=2, VLOOKUP('Diversity&amp;Inclusion'!$A30, Translation!$A:$S, 'Diversity&amp;Inclusion'!B$1 + 6, FALSE),
    Content_!$D$7=3, VLOOKUP('Diversity&amp;Inclusion'!$A30, Translation!$A:$S, 'Diversity&amp;Inclusion'!B$1 + 12, FALSE)
)</f>
        <v>Доля работников старше 50</v>
      </c>
      <c r="C30" s="435" t="str" cm="1">
        <f t="array" ref="C30">_xlfn.IFS(
    Content_!$D$7=1, VLOOKUP('Diversity&amp;Inclusion'!$A30, Translation!$A:$S, 'Diversity&amp;Inclusion'!C$1, FALSE),
    Content_!$D$7=2, VLOOKUP('Diversity&amp;Inclusion'!$A30, Translation!$A:$S, 'Diversity&amp;Inclusion'!C$1 + 6, FALSE),
    Content_!$D$7=3, VLOOKUP('Diversity&amp;Inclusion'!$A30, Translation!$A:$S, 'Diversity&amp;Inclusion'!C$1 + 12, FALSE)
)</f>
        <v>%</v>
      </c>
      <c r="D30" s="477">
        <v>26.67217145311551</v>
      </c>
      <c r="E30" s="477">
        <v>27.268309427296465</v>
      </c>
      <c r="F30" s="477">
        <v>27.560384545416234</v>
      </c>
      <c r="G30" s="468">
        <v>27.359286669106169</v>
      </c>
      <c r="H30" s="425"/>
      <c r="I30" s="425"/>
      <c r="J30" s="425"/>
      <c r="K30" s="425"/>
    </row>
    <row r="31" spans="1:11" ht="14.5" x14ac:dyDescent="0.35">
      <c r="A31" s="355" t="s">
        <v>1888</v>
      </c>
      <c r="B31" s="478" t="str" cm="1">
        <f t="array" ref="B31">_xlfn.IFS(
    Content_!$D$7=1, VLOOKUP('Diversity&amp;Inclusion'!$A31, Translation!$A:$S, 'Diversity&amp;Inclusion'!B$1, FALSE),
    Content_!$D$7=2, VLOOKUP('Diversity&amp;Inclusion'!$A31, Translation!$A:$S, 'Diversity&amp;Inclusion'!B$1 + 6, FALSE),
    Content_!$D$7=3, VLOOKUP('Diversity&amp;Inclusion'!$A31, Translation!$A:$S, 'Diversity&amp;Inclusion'!B$1 + 12, FALSE)
)</f>
        <v>Мужчины</v>
      </c>
      <c r="C31" s="479" t="str" cm="1">
        <f t="array" ref="C31">_xlfn.IFS(
    Content_!$D$7=1, VLOOKUP('Diversity&amp;Inclusion'!$A31, Translation!$A:$S, 'Diversity&amp;Inclusion'!C$1, FALSE),
    Content_!$D$7=2, VLOOKUP('Diversity&amp;Inclusion'!$A31, Translation!$A:$S, 'Diversity&amp;Inclusion'!C$1 + 6, FALSE),
    Content_!$D$7=3, VLOOKUP('Diversity&amp;Inclusion'!$A31, Translation!$A:$S, 'Diversity&amp;Inclusion'!C$1 + 12, FALSE)
)</f>
        <v>чел.</v>
      </c>
      <c r="D31" s="458">
        <v>52699</v>
      </c>
      <c r="E31" s="458">
        <v>51845</v>
      </c>
      <c r="F31" s="458">
        <v>52365.666666666664</v>
      </c>
      <c r="G31" s="460">
        <v>53075</v>
      </c>
      <c r="H31" s="425"/>
      <c r="I31" s="425"/>
      <c r="J31" s="425"/>
      <c r="K31" s="425"/>
    </row>
    <row r="32" spans="1:11" ht="14.5" x14ac:dyDescent="0.35">
      <c r="A32" s="355" t="s">
        <v>1889</v>
      </c>
      <c r="B32" s="478" t="str" cm="1">
        <f t="array" ref="B32">_xlfn.IFS(
    Content_!$D$7=1, VLOOKUP('Diversity&amp;Inclusion'!$A32, Translation!$A:$S, 'Diversity&amp;Inclusion'!B$1, FALSE),
    Content_!$D$7=2, VLOOKUP('Diversity&amp;Inclusion'!$A32, Translation!$A:$S, 'Diversity&amp;Inclusion'!B$1 + 6, FALSE),
    Content_!$D$7=3, VLOOKUP('Diversity&amp;Inclusion'!$A32, Translation!$A:$S, 'Diversity&amp;Inclusion'!B$1 + 12, FALSE)
)</f>
        <v>Доля мужчин</v>
      </c>
      <c r="C32" s="479" t="str" cm="1">
        <f t="array" ref="C32">_xlfn.IFS(
    Content_!$D$7=1, VLOOKUP('Diversity&amp;Inclusion'!$A32, Translation!$A:$S, 'Diversity&amp;Inclusion'!C$1, FALSE),
    Content_!$D$7=2, VLOOKUP('Diversity&amp;Inclusion'!$A32, Translation!$A:$S, 'Diversity&amp;Inclusion'!C$1 + 6, FALSE),
    Content_!$D$7=3, VLOOKUP('Diversity&amp;Inclusion'!$A32, Translation!$A:$S, 'Diversity&amp;Inclusion'!C$1 + 12, FALSE)
)</f>
        <v>%</v>
      </c>
      <c r="D32" s="458">
        <v>73.159524107006519</v>
      </c>
      <c r="E32" s="458">
        <v>73.32993875617035</v>
      </c>
      <c r="F32" s="458">
        <v>72.564722293754173</v>
      </c>
      <c r="G32" s="460">
        <v>72.435582487171089</v>
      </c>
      <c r="H32" s="425"/>
      <c r="I32" s="425"/>
      <c r="J32" s="425"/>
      <c r="K32" s="425"/>
    </row>
    <row r="33" spans="1:14" ht="14.5" x14ac:dyDescent="0.35">
      <c r="A33" s="355" t="s">
        <v>1890</v>
      </c>
      <c r="B33" s="478" t="str" cm="1">
        <f t="array" ref="B33">_xlfn.IFS(
    Content_!$D$7=1, VLOOKUP('Diversity&amp;Inclusion'!$A33, Translation!$A:$S, 'Diversity&amp;Inclusion'!B$1, FALSE),
    Content_!$D$7=2, VLOOKUP('Diversity&amp;Inclusion'!$A33, Translation!$A:$S, 'Diversity&amp;Inclusion'!B$1 + 6, FALSE),
    Content_!$D$7=3, VLOOKUP('Diversity&amp;Inclusion'!$A33, Translation!$A:$S, 'Diversity&amp;Inclusion'!B$1 + 12, FALSE)
)</f>
        <v>Женщины</v>
      </c>
      <c r="C33" s="479" t="str" cm="1">
        <f t="array" ref="C33">_xlfn.IFS(
    Content_!$D$7=1, VLOOKUP('Diversity&amp;Inclusion'!$A33, Translation!$A:$S, 'Diversity&amp;Inclusion'!C$1, FALSE),
    Content_!$D$7=2, VLOOKUP('Diversity&amp;Inclusion'!$A33, Translation!$A:$S, 'Diversity&amp;Inclusion'!C$1 + 6, FALSE),
    Content_!$D$7=3, VLOOKUP('Diversity&amp;Inclusion'!$A33, Translation!$A:$S, 'Diversity&amp;Inclusion'!C$1 + 12, FALSE)
)</f>
        <v>чел.</v>
      </c>
      <c r="D33" s="458">
        <v>19334</v>
      </c>
      <c r="E33" s="458">
        <v>18856</v>
      </c>
      <c r="F33" s="458">
        <v>19798.416666666664</v>
      </c>
      <c r="G33" s="460">
        <v>20197</v>
      </c>
      <c r="H33" s="425"/>
      <c r="I33" s="425"/>
      <c r="J33" s="425"/>
      <c r="K33" s="425"/>
    </row>
    <row r="34" spans="1:14" ht="14.5" x14ac:dyDescent="0.35">
      <c r="A34" s="355" t="s">
        <v>1891</v>
      </c>
      <c r="B34" s="480" t="str" cm="1">
        <f t="array" ref="B34">_xlfn.IFS(
    Content_!$D$7=1, VLOOKUP('Diversity&amp;Inclusion'!$A34, Translation!$A:$S, 'Diversity&amp;Inclusion'!B$1, FALSE),
    Content_!$D$7=2, VLOOKUP('Diversity&amp;Inclusion'!$A34, Translation!$A:$S, 'Diversity&amp;Inclusion'!B$1 + 6, FALSE),
    Content_!$D$7=3, VLOOKUP('Diversity&amp;Inclusion'!$A34, Translation!$A:$S, 'Diversity&amp;Inclusion'!B$1 + 12, FALSE)
)</f>
        <v>Доля женщин</v>
      </c>
      <c r="C34" s="454" t="str" cm="1">
        <f t="array" ref="C34">_xlfn.IFS(
    Content_!$D$7=1, VLOOKUP('Diversity&amp;Inclusion'!$A34, Translation!$A:$S, 'Diversity&amp;Inclusion'!C$1, FALSE),
    Content_!$D$7=2, VLOOKUP('Diversity&amp;Inclusion'!$A34, Translation!$A:$S, 'Diversity&amp;Inclusion'!C$1 + 6, FALSE),
    Content_!$D$7=3, VLOOKUP('Diversity&amp;Inclusion'!$A34, Translation!$A:$S, 'Diversity&amp;Inclusion'!C$1 + 12, FALSE)
)</f>
        <v>%</v>
      </c>
      <c r="D34" s="462">
        <v>26.840475892993489</v>
      </c>
      <c r="E34" s="462">
        <v>26.67006124382965</v>
      </c>
      <c r="F34" s="462">
        <v>27.435277706245838</v>
      </c>
      <c r="G34" s="456">
        <v>27.564417512828911</v>
      </c>
      <c r="H34" s="425"/>
      <c r="I34" s="425"/>
      <c r="J34" s="425"/>
      <c r="K34" s="425"/>
    </row>
    <row r="35" spans="1:14" s="483" customFormat="1" ht="15.5" x14ac:dyDescent="0.35">
      <c r="A35" s="355" t="s">
        <v>1892</v>
      </c>
      <c r="B35" s="481"/>
      <c r="C35" s="464"/>
      <c r="D35" s="482"/>
      <c r="E35" s="482"/>
      <c r="F35" s="482"/>
      <c r="G35" s="482"/>
    </row>
    <row r="36" spans="1:14" s="485" customFormat="1" ht="15.5" x14ac:dyDescent="0.35">
      <c r="A36" s="355" t="s">
        <v>1893</v>
      </c>
      <c r="B36" s="484" t="str" cm="1">
        <f t="array" ref="B36">_xlfn.IFS(
    Content_!$D$7=1, VLOOKUP('Diversity&amp;Inclusion'!$A36, Translation!$A:$S, 'Diversity&amp;Inclusion'!B$1, FALSE),
    Content_!$D$7=2, VLOOKUP('Diversity&amp;Inclusion'!$A36, Translation!$A:$S, 'Diversity&amp;Inclusion'!B$1 + 6, FALSE),
    Content_!$D$7=3, VLOOKUP('Diversity&amp;Inclusion'!$A36, Translation!$A:$S, 'Diversity&amp;Inclusion'!B$1 + 12, FALSE)
)</f>
        <v>GRI 2-7</v>
      </c>
      <c r="C36" s="361" t="str" cm="1">
        <f t="array" ref="C36">_xlfn.IFS(
    Content_!$D$7=1, VLOOKUP('Diversity&amp;Inclusion'!$A36, Translation!$A:$S, 'Diversity&amp;Inclusion'!C$1, FALSE),
    Content_!$D$7=2, VLOOKUP('Diversity&amp;Inclusion'!$A36, Translation!$A:$S, 'Diversity&amp;Inclusion'!C$1 + 6, FALSE),
    Content_!$D$7=3, VLOOKUP('Diversity&amp;Inclusion'!$A36, Translation!$A:$S, 'Diversity&amp;Inclusion'!C$1 + 12, FALSE)
)</f>
        <v>Единица измерения</v>
      </c>
      <c r="D36" s="361">
        <v>2020</v>
      </c>
      <c r="E36" s="440">
        <v>2021</v>
      </c>
      <c r="F36" s="441">
        <v>2022</v>
      </c>
      <c r="G36" s="440">
        <v>2023</v>
      </c>
    </row>
    <row r="37" spans="1:14" s="485" customFormat="1" ht="15.5" x14ac:dyDescent="0.35">
      <c r="A37" s="355" t="s">
        <v>1894</v>
      </c>
      <c r="B37" s="486" t="str" cm="1">
        <f t="array" ref="B37">_xlfn.IFS(
    Content_!$D$7=1, VLOOKUP('Diversity&amp;Inclusion'!$A37, Translation!$A:$S, 'Diversity&amp;Inclusion'!B$1, FALSE),
    Content_!$D$7=2, VLOOKUP('Diversity&amp;Inclusion'!$A37, Translation!$A:$S, 'Diversity&amp;Inclusion'!B$1 + 6, FALSE),
    Content_!$D$7=3, VLOOKUP('Diversity&amp;Inclusion'!$A37, Translation!$A:$S, 'Diversity&amp;Inclusion'!B$1 + 12, FALSE)
)</f>
        <v>Списочная численность постоянных работников на конец года</v>
      </c>
      <c r="C37" s="444" t="str" cm="1">
        <f t="array" ref="C37">_xlfn.IFS(
    Content_!$D$7=1, VLOOKUP('Diversity&amp;Inclusion'!$A37, Translation!$A:$S, 'Diversity&amp;Inclusion'!C$1, FALSE),
    Content_!$D$7=2, VLOOKUP('Diversity&amp;Inclusion'!$A37, Translation!$A:$S, 'Diversity&amp;Inclusion'!C$1 + 6, FALSE),
    Content_!$D$7=3, VLOOKUP('Diversity&amp;Inclusion'!$A37, Translation!$A:$S, 'Diversity&amp;Inclusion'!C$1 + 12, FALSE)
)</f>
        <v>чел.</v>
      </c>
      <c r="D37" s="487">
        <v>259359</v>
      </c>
      <c r="E37" s="487">
        <v>238135</v>
      </c>
      <c r="F37" s="487">
        <v>240562</v>
      </c>
      <c r="G37" s="488">
        <v>250333</v>
      </c>
    </row>
    <row r="38" spans="1:14" s="485" customFormat="1" ht="14.5" x14ac:dyDescent="0.35">
      <c r="A38" s="355" t="s">
        <v>1895</v>
      </c>
      <c r="B38" s="457" t="str" cm="1">
        <f t="array" ref="B38">_xlfn.IFS(
    Content_!$D$7=1, VLOOKUP('Diversity&amp;Inclusion'!$A38, Translation!$A:$S, 'Diversity&amp;Inclusion'!B$1, FALSE),
    Content_!$D$7=2, VLOOKUP('Diversity&amp;Inclusion'!$A38, Translation!$A:$S, 'Diversity&amp;Inclusion'!B$1 + 6, FALSE),
    Content_!$D$7=3, VLOOKUP('Diversity&amp;Inclusion'!$A38, Translation!$A:$S, 'Diversity&amp;Inclusion'!B$1 + 12, FALSE)
)</f>
        <v>Мужчины</v>
      </c>
      <c r="C38" s="479" t="str" cm="1">
        <f t="array" ref="C38">_xlfn.IFS(
    Content_!$D$7=1, VLOOKUP('Diversity&amp;Inclusion'!$A38, Translation!$A:$S, 'Diversity&amp;Inclusion'!C$1, FALSE),
    Content_!$D$7=2, VLOOKUP('Diversity&amp;Inclusion'!$A38, Translation!$A:$S, 'Diversity&amp;Inclusion'!C$1 + 6, FALSE),
    Content_!$D$7=3, VLOOKUP('Diversity&amp;Inclusion'!$A38, Translation!$A:$S, 'Diversity&amp;Inclusion'!C$1 + 12, FALSE)
)</f>
        <v>чел.</v>
      </c>
      <c r="D38" s="458">
        <v>189759</v>
      </c>
      <c r="E38" s="458">
        <v>174220</v>
      </c>
      <c r="F38" s="458">
        <v>175905</v>
      </c>
      <c r="G38" s="460">
        <v>185193</v>
      </c>
    </row>
    <row r="39" spans="1:14" s="485" customFormat="1" ht="14.5" x14ac:dyDescent="0.35">
      <c r="A39" s="355" t="s">
        <v>1896</v>
      </c>
      <c r="B39" s="457" t="str" cm="1">
        <f t="array" ref="B39">_xlfn.IFS(
    Content_!$D$7=1, VLOOKUP('Diversity&amp;Inclusion'!$A39, Translation!$A:$S, 'Diversity&amp;Inclusion'!B$1, FALSE),
    Content_!$D$7=2, VLOOKUP('Diversity&amp;Inclusion'!$A39, Translation!$A:$S, 'Diversity&amp;Inclusion'!B$1 + 6, FALSE),
    Content_!$D$7=3, VLOOKUP('Diversity&amp;Inclusion'!$A39, Translation!$A:$S, 'Diversity&amp;Inclusion'!B$1 + 12, FALSE)
)</f>
        <v>Доля мужчин</v>
      </c>
      <c r="C39" s="479" t="str" cm="1">
        <f t="array" ref="C39">_xlfn.IFS(
    Content_!$D$7=1, VLOOKUP('Diversity&amp;Inclusion'!$A39, Translation!$A:$S, 'Diversity&amp;Inclusion'!C$1, FALSE),
    Content_!$D$7=2, VLOOKUP('Diversity&amp;Inclusion'!$A39, Translation!$A:$S, 'Diversity&amp;Inclusion'!C$1 + 6, FALSE),
    Content_!$D$7=3, VLOOKUP('Diversity&amp;Inclusion'!$A39, Translation!$A:$S, 'Diversity&amp;Inclusion'!C$1 + 12, FALSE)
)</f>
        <v>%</v>
      </c>
      <c r="D39" s="458">
        <v>73.164609672307506</v>
      </c>
      <c r="E39" s="458">
        <v>73.160182249564315</v>
      </c>
      <c r="F39" s="458">
        <v>73.122521428987113</v>
      </c>
      <c r="G39" s="460">
        <v>73.97866042431481</v>
      </c>
    </row>
    <row r="40" spans="1:14" s="485" customFormat="1" ht="14.5" x14ac:dyDescent="0.35">
      <c r="A40" s="355" t="s">
        <v>1897</v>
      </c>
      <c r="B40" s="457" t="str" cm="1">
        <f t="array" ref="B40">_xlfn.IFS(
    Content_!$D$7=1, VLOOKUP('Diversity&amp;Inclusion'!$A40, Translation!$A:$S, 'Diversity&amp;Inclusion'!B$1, FALSE),
    Content_!$D$7=2, VLOOKUP('Diversity&amp;Inclusion'!$A40, Translation!$A:$S, 'Diversity&amp;Inclusion'!B$1 + 6, FALSE),
    Content_!$D$7=3, VLOOKUP('Diversity&amp;Inclusion'!$A40, Translation!$A:$S, 'Diversity&amp;Inclusion'!B$1 + 12, FALSE)
)</f>
        <v>Женщины</v>
      </c>
      <c r="C40" s="479" t="str" cm="1">
        <f t="array" ref="C40">_xlfn.IFS(
    Content_!$D$7=1, VLOOKUP('Diversity&amp;Inclusion'!$A40, Translation!$A:$S, 'Diversity&amp;Inclusion'!C$1, FALSE),
    Content_!$D$7=2, VLOOKUP('Diversity&amp;Inclusion'!$A40, Translation!$A:$S, 'Diversity&amp;Inclusion'!C$1 + 6, FALSE),
    Content_!$D$7=3, VLOOKUP('Diversity&amp;Inclusion'!$A40, Translation!$A:$S, 'Diversity&amp;Inclusion'!C$1 + 12, FALSE)
)</f>
        <v>чел.</v>
      </c>
      <c r="D40" s="458">
        <v>69600</v>
      </c>
      <c r="E40" s="458">
        <v>63915</v>
      </c>
      <c r="F40" s="458">
        <v>64657</v>
      </c>
      <c r="G40" s="460">
        <v>65140</v>
      </c>
    </row>
    <row r="41" spans="1:14" s="485" customFormat="1" ht="14.5" x14ac:dyDescent="0.35">
      <c r="A41" s="355" t="s">
        <v>1898</v>
      </c>
      <c r="B41" s="461" t="str" cm="1">
        <f t="array" ref="B41">_xlfn.IFS(
    Content_!$D$7=1, VLOOKUP('Diversity&amp;Inclusion'!$A41, Translation!$A:$S, 'Diversity&amp;Inclusion'!B$1, FALSE),
    Content_!$D$7=2, VLOOKUP('Diversity&amp;Inclusion'!$A41, Translation!$A:$S, 'Diversity&amp;Inclusion'!B$1 + 6, FALSE),
    Content_!$D$7=3, VLOOKUP('Diversity&amp;Inclusion'!$A41, Translation!$A:$S, 'Diversity&amp;Inclusion'!B$1 + 12, FALSE)
)</f>
        <v>Доля женщин</v>
      </c>
      <c r="C41" s="454" t="str" cm="1">
        <f t="array" ref="C41">_xlfn.IFS(
    Content_!$D$7=1, VLOOKUP('Diversity&amp;Inclusion'!$A41, Translation!$A:$S, 'Diversity&amp;Inclusion'!C$1, FALSE),
    Content_!$D$7=2, VLOOKUP('Diversity&amp;Inclusion'!$A41, Translation!$A:$S, 'Diversity&amp;Inclusion'!C$1 + 6, FALSE),
    Content_!$D$7=3, VLOOKUP('Diversity&amp;Inclusion'!$A41, Translation!$A:$S, 'Diversity&amp;Inclusion'!C$1 + 12, FALSE)
)</f>
        <v>%</v>
      </c>
      <c r="D41" s="462">
        <v>26.835390327692505</v>
      </c>
      <c r="E41" s="462">
        <v>26.839817750435678</v>
      </c>
      <c r="F41" s="462">
        <v>26.87747857101288</v>
      </c>
      <c r="G41" s="456">
        <v>26.021339575685186</v>
      </c>
    </row>
    <row r="42" spans="1:14" s="442" customFormat="1" ht="15.5" x14ac:dyDescent="0.35">
      <c r="A42" s="355" t="s">
        <v>1899</v>
      </c>
      <c r="B42" s="486" t="str" cm="1">
        <f t="array" ref="B42">_xlfn.IFS(
    Content_!$D$7=1, VLOOKUP('Diversity&amp;Inclusion'!$A42, Translation!$A:$S, 'Diversity&amp;Inclusion'!B$1, FALSE),
    Content_!$D$7=2, VLOOKUP('Diversity&amp;Inclusion'!$A42, Translation!$A:$S, 'Diversity&amp;Inclusion'!B$1 + 6, FALSE),
    Content_!$D$7=3, VLOOKUP('Diversity&amp;Inclusion'!$A42, Translation!$A:$S, 'Diversity&amp;Inclusion'!B$1 + 12, FALSE)
)</f>
        <v>Списочная численность временных работников на конец года</v>
      </c>
      <c r="C42" s="489" t="str" cm="1">
        <f t="array" ref="C42">_xlfn.IFS(
    Content_!$D$7=1, VLOOKUP('Diversity&amp;Inclusion'!$A42, Translation!$A:$S, 'Diversity&amp;Inclusion'!C$1, FALSE),
    Content_!$D$7=2, VLOOKUP('Diversity&amp;Inclusion'!$A42, Translation!$A:$S, 'Diversity&amp;Inclusion'!C$1 + 6, FALSE),
    Content_!$D$7=3, VLOOKUP('Diversity&amp;Inclusion'!$A42, Translation!$A:$S, 'Diversity&amp;Inclusion'!C$1 + 12, FALSE)
)</f>
        <v>чел.</v>
      </c>
      <c r="D42" s="490">
        <v>10709</v>
      </c>
      <c r="E42" s="490">
        <v>21143</v>
      </c>
      <c r="F42" s="490">
        <v>21278</v>
      </c>
      <c r="G42" s="447">
        <v>17481</v>
      </c>
    </row>
    <row r="43" spans="1:14" ht="14.5" x14ac:dyDescent="0.35">
      <c r="A43" s="355" t="s">
        <v>1900</v>
      </c>
      <c r="B43" s="457" t="str" cm="1">
        <f t="array" ref="B43">_xlfn.IFS(
    Content_!$D$7=1, VLOOKUP('Diversity&amp;Inclusion'!$A43, Translation!$A:$S, 'Diversity&amp;Inclusion'!B$1, FALSE),
    Content_!$D$7=2, VLOOKUP('Diversity&amp;Inclusion'!$A43, Translation!$A:$S, 'Diversity&amp;Inclusion'!B$1 + 6, FALSE),
    Content_!$D$7=3, VLOOKUP('Diversity&amp;Inclusion'!$A43, Translation!$A:$S, 'Diversity&amp;Inclusion'!B$1 + 12, FALSE)
)</f>
        <v>Мужчины</v>
      </c>
      <c r="C43" s="479" t="str" cm="1">
        <f t="array" ref="C43">_xlfn.IFS(
    Content_!$D$7=1, VLOOKUP('Diversity&amp;Inclusion'!$A43, Translation!$A:$S, 'Diversity&amp;Inclusion'!C$1, FALSE),
    Content_!$D$7=2, VLOOKUP('Diversity&amp;Inclusion'!$A43, Translation!$A:$S, 'Diversity&amp;Inclusion'!C$1 + 6, FALSE),
    Content_!$D$7=3, VLOOKUP('Diversity&amp;Inclusion'!$A43, Translation!$A:$S, 'Diversity&amp;Inclusion'!C$1 + 12, FALSE)
)</f>
        <v>чел.</v>
      </c>
      <c r="D43" s="458">
        <v>4066</v>
      </c>
      <c r="E43" s="458">
        <v>12892</v>
      </c>
      <c r="F43" s="458">
        <v>13982</v>
      </c>
      <c r="G43" s="460">
        <v>10843</v>
      </c>
      <c r="H43" s="491"/>
      <c r="I43" s="491"/>
      <c r="J43" s="491"/>
      <c r="K43" s="491"/>
      <c r="L43" s="491"/>
      <c r="M43" s="491"/>
      <c r="N43" s="491"/>
    </row>
    <row r="44" spans="1:14" ht="14.5" x14ac:dyDescent="0.35">
      <c r="A44" s="355" t="s">
        <v>1901</v>
      </c>
      <c r="B44" s="457" t="str" cm="1">
        <f t="array" ref="B44">_xlfn.IFS(
    Content_!$D$7=1, VLOOKUP('Diversity&amp;Inclusion'!$A44, Translation!$A:$S, 'Diversity&amp;Inclusion'!B$1, FALSE),
    Content_!$D$7=2, VLOOKUP('Diversity&amp;Inclusion'!$A44, Translation!$A:$S, 'Diversity&amp;Inclusion'!B$1 + 6, FALSE),
    Content_!$D$7=3, VLOOKUP('Diversity&amp;Inclusion'!$A44, Translation!$A:$S, 'Diversity&amp;Inclusion'!B$1 + 12, FALSE)
)</f>
        <v>Доля мужчин</v>
      </c>
      <c r="C44" s="479" t="str" cm="1">
        <f t="array" ref="C44">_xlfn.IFS(
    Content_!$D$7=1, VLOOKUP('Diversity&amp;Inclusion'!$A44, Translation!$A:$S, 'Diversity&amp;Inclusion'!C$1, FALSE),
    Content_!$D$7=2, VLOOKUP('Diversity&amp;Inclusion'!$A44, Translation!$A:$S, 'Diversity&amp;Inclusion'!C$1 + 6, FALSE),
    Content_!$D$7=3, VLOOKUP('Diversity&amp;Inclusion'!$A44, Translation!$A:$S, 'Diversity&amp;Inclusion'!C$1 + 12, FALSE)
)</f>
        <v>%</v>
      </c>
      <c r="D44" s="458">
        <v>37.968064245027549</v>
      </c>
      <c r="E44" s="458">
        <v>60.975263680650805</v>
      </c>
      <c r="F44" s="458">
        <v>65.711063069837394</v>
      </c>
      <c r="G44" s="460">
        <v>62.027343973456894</v>
      </c>
      <c r="H44" s="491"/>
      <c r="I44" s="491"/>
      <c r="J44" s="491"/>
      <c r="K44" s="491"/>
      <c r="L44" s="491"/>
      <c r="M44" s="491"/>
      <c r="N44" s="491"/>
    </row>
    <row r="45" spans="1:14" ht="14.5" x14ac:dyDescent="0.35">
      <c r="A45" s="355" t="s">
        <v>1902</v>
      </c>
      <c r="B45" s="457" t="str" cm="1">
        <f t="array" ref="B45">_xlfn.IFS(
    Content_!$D$7=1, VLOOKUP('Diversity&amp;Inclusion'!$A45, Translation!$A:$S, 'Diversity&amp;Inclusion'!B$1, FALSE),
    Content_!$D$7=2, VLOOKUP('Diversity&amp;Inclusion'!$A45, Translation!$A:$S, 'Diversity&amp;Inclusion'!B$1 + 6, FALSE),
    Content_!$D$7=3, VLOOKUP('Diversity&amp;Inclusion'!$A45, Translation!$A:$S, 'Diversity&amp;Inclusion'!B$1 + 12, FALSE)
)</f>
        <v>Женщины</v>
      </c>
      <c r="C45" s="479" t="str" cm="1">
        <f t="array" ref="C45">_xlfn.IFS(
    Content_!$D$7=1, VLOOKUP('Diversity&amp;Inclusion'!$A45, Translation!$A:$S, 'Diversity&amp;Inclusion'!C$1, FALSE),
    Content_!$D$7=2, VLOOKUP('Diversity&amp;Inclusion'!$A45, Translation!$A:$S, 'Diversity&amp;Inclusion'!C$1 + 6, FALSE),
    Content_!$D$7=3, VLOOKUP('Diversity&amp;Inclusion'!$A45, Translation!$A:$S, 'Diversity&amp;Inclusion'!C$1 + 12, FALSE)
)</f>
        <v>чел.</v>
      </c>
      <c r="D45" s="458">
        <v>6643</v>
      </c>
      <c r="E45" s="458">
        <v>8251</v>
      </c>
      <c r="F45" s="458">
        <v>7296</v>
      </c>
      <c r="G45" s="460">
        <v>6638</v>
      </c>
      <c r="H45" s="492"/>
      <c r="I45" s="492"/>
      <c r="J45" s="492"/>
      <c r="K45" s="492"/>
      <c r="L45" s="492"/>
      <c r="M45" s="492"/>
      <c r="N45" s="492"/>
    </row>
    <row r="46" spans="1:14" ht="14.5" x14ac:dyDescent="0.35">
      <c r="A46" s="355" t="s">
        <v>1903</v>
      </c>
      <c r="B46" s="461" t="str" cm="1">
        <f t="array" ref="B46">_xlfn.IFS(
    Content_!$D$7=1, VLOOKUP('Diversity&amp;Inclusion'!$A46, Translation!$A:$S, 'Diversity&amp;Inclusion'!B$1, FALSE),
    Content_!$D$7=2, VLOOKUP('Diversity&amp;Inclusion'!$A46, Translation!$A:$S, 'Diversity&amp;Inclusion'!B$1 + 6, FALSE),
    Content_!$D$7=3, VLOOKUP('Diversity&amp;Inclusion'!$A46, Translation!$A:$S, 'Diversity&amp;Inclusion'!B$1 + 12, FALSE)
)</f>
        <v>Доля женщин</v>
      </c>
      <c r="C46" s="454" t="str" cm="1">
        <f t="array" ref="C46">_xlfn.IFS(
    Content_!$D$7=1, VLOOKUP('Diversity&amp;Inclusion'!$A46, Translation!$A:$S, 'Diversity&amp;Inclusion'!C$1, FALSE),
    Content_!$D$7=2, VLOOKUP('Diversity&amp;Inclusion'!$A46, Translation!$A:$S, 'Diversity&amp;Inclusion'!C$1 + 6, FALSE),
    Content_!$D$7=3, VLOOKUP('Diversity&amp;Inclusion'!$A46, Translation!$A:$S, 'Diversity&amp;Inclusion'!C$1 + 12, FALSE)
)</f>
        <v>%</v>
      </c>
      <c r="D46" s="462">
        <v>62.031935754972459</v>
      </c>
      <c r="E46" s="462">
        <v>39.024736319349195</v>
      </c>
      <c r="F46" s="462">
        <v>34.288936930162613</v>
      </c>
      <c r="G46" s="456">
        <v>37.972656026543106</v>
      </c>
      <c r="H46" s="492"/>
      <c r="I46" s="492"/>
      <c r="J46" s="492"/>
      <c r="K46" s="492"/>
      <c r="L46" s="492"/>
      <c r="M46" s="492"/>
      <c r="N46" s="492"/>
    </row>
    <row r="47" spans="1:14" ht="15.5" x14ac:dyDescent="0.35">
      <c r="A47" s="355" t="s">
        <v>1904</v>
      </c>
      <c r="B47" s="493"/>
      <c r="C47" s="494"/>
      <c r="D47" s="495"/>
      <c r="E47" s="495"/>
      <c r="F47" s="495"/>
      <c r="G47" s="496"/>
      <c r="H47" s="492"/>
      <c r="I47" s="492"/>
      <c r="J47" s="492"/>
      <c r="K47" s="492"/>
      <c r="L47" s="492"/>
      <c r="M47" s="492"/>
      <c r="N47" s="492"/>
    </row>
    <row r="48" spans="1:14" ht="15.5" x14ac:dyDescent="0.35">
      <c r="A48" s="355" t="s">
        <v>1905</v>
      </c>
      <c r="B48" s="484" t="str" cm="1">
        <f t="array" ref="B48">_xlfn.IFS(
    Content_!$D$7=1, VLOOKUP('Diversity&amp;Inclusion'!$A48, Translation!$A:$S, 'Diversity&amp;Inclusion'!B$1, FALSE),
    Content_!$D$7=2, VLOOKUP('Diversity&amp;Inclusion'!$A48, Translation!$A:$S, 'Diversity&amp;Inclusion'!B$1 + 6, FALSE),
    Content_!$D$7=3, VLOOKUP('Diversity&amp;Inclusion'!$A48, Translation!$A:$S, 'Diversity&amp;Inclusion'!B$1 + 12, FALSE)
)</f>
        <v>GRI 2-7</v>
      </c>
      <c r="C48" s="361" t="str" cm="1">
        <f t="array" ref="C48">_xlfn.IFS(
    Content_!$D$7=1, VLOOKUP('Diversity&amp;Inclusion'!$A48, Translation!$A:$S, 'Diversity&amp;Inclusion'!C$1, FALSE),
    Content_!$D$7=2, VLOOKUP('Diversity&amp;Inclusion'!$A48, Translation!$A:$S, 'Diversity&amp;Inclusion'!C$1 + 6, FALSE),
    Content_!$D$7=3, VLOOKUP('Diversity&amp;Inclusion'!$A48, Translation!$A:$S, 'Diversity&amp;Inclusion'!C$1 + 12, FALSE)
)</f>
        <v>Единица измерения</v>
      </c>
      <c r="D48" s="440">
        <v>2020</v>
      </c>
      <c r="E48" s="440">
        <v>2021</v>
      </c>
      <c r="F48" s="441">
        <v>2022</v>
      </c>
      <c r="G48" s="440">
        <v>2023</v>
      </c>
      <c r="H48" s="492"/>
      <c r="I48" s="492"/>
      <c r="J48" s="492"/>
      <c r="K48" s="492"/>
      <c r="L48" s="492"/>
      <c r="M48" s="492"/>
      <c r="N48" s="492"/>
    </row>
    <row r="49" spans="1:14" ht="31" x14ac:dyDescent="0.35">
      <c r="A49" s="355" t="s">
        <v>1906</v>
      </c>
      <c r="B49" s="443" t="str" cm="1">
        <f t="array" ref="B49">_xlfn.IFS(
    Content_!$D$7=1, VLOOKUP('Diversity&amp;Inclusion'!$A49, Translation!$A:$S, 'Diversity&amp;Inclusion'!B$1, FALSE),
    Content_!$D$7=2, VLOOKUP('Diversity&amp;Inclusion'!$A49, Translation!$A:$S, 'Diversity&amp;Inclusion'!B$1 + 6, FALSE),
    Content_!$D$7=3, VLOOKUP('Diversity&amp;Inclusion'!$A49, Translation!$A:$S, 'Diversity&amp;Inclusion'!B$1 + 12, FALSE)
)</f>
        <v>Списочная численность работников с занятостью на полный рабочий день на конец года</v>
      </c>
      <c r="C49" s="444" t="str" cm="1">
        <f t="array" ref="C49">_xlfn.IFS(
    Content_!$D$7=1, VLOOKUP('Diversity&amp;Inclusion'!$A49, Translation!$A:$S, 'Diversity&amp;Inclusion'!C$1, FALSE),
    Content_!$D$7=2, VLOOKUP('Diversity&amp;Inclusion'!$A49, Translation!$A:$S, 'Diversity&amp;Inclusion'!C$1 + 6, FALSE),
    Content_!$D$7=3, VLOOKUP('Diversity&amp;Inclusion'!$A49, Translation!$A:$S, 'Diversity&amp;Inclusion'!C$1 + 12, FALSE)
)</f>
        <v>чел.</v>
      </c>
      <c r="D49" s="445">
        <v>217297</v>
      </c>
      <c r="E49" s="445">
        <v>202989</v>
      </c>
      <c r="F49" s="445">
        <v>209611</v>
      </c>
      <c r="G49" s="447">
        <v>260685</v>
      </c>
      <c r="H49" s="492"/>
      <c r="I49" s="492"/>
      <c r="J49" s="492"/>
      <c r="K49" s="492"/>
      <c r="L49" s="492"/>
      <c r="M49" s="492"/>
      <c r="N49" s="492"/>
    </row>
    <row r="50" spans="1:14" s="442" customFormat="1" ht="14.5" x14ac:dyDescent="0.35">
      <c r="A50" s="355" t="s">
        <v>1907</v>
      </c>
      <c r="B50" s="457" t="str" cm="1">
        <f t="array" ref="B50">_xlfn.IFS(
    Content_!$D$7=1, VLOOKUP('Diversity&amp;Inclusion'!$A50, Translation!$A:$S, 'Diversity&amp;Inclusion'!B$1, FALSE),
    Content_!$D$7=2, VLOOKUP('Diversity&amp;Inclusion'!$A50, Translation!$A:$S, 'Diversity&amp;Inclusion'!B$1 + 6, FALSE),
    Content_!$D$7=3, VLOOKUP('Diversity&amp;Inclusion'!$A50, Translation!$A:$S, 'Diversity&amp;Inclusion'!B$1 + 12, FALSE)
)</f>
        <v>Мужчины</v>
      </c>
      <c r="C50" s="479" t="str" cm="1">
        <f t="array" ref="C50">_xlfn.IFS(
    Content_!$D$7=1, VLOOKUP('Diversity&amp;Inclusion'!$A50, Translation!$A:$S, 'Diversity&amp;Inclusion'!C$1, FALSE),
    Content_!$D$7=2, VLOOKUP('Diversity&amp;Inclusion'!$A50, Translation!$A:$S, 'Diversity&amp;Inclusion'!C$1 + 6, FALSE),
    Content_!$D$7=3, VLOOKUP('Diversity&amp;Inclusion'!$A50, Translation!$A:$S, 'Diversity&amp;Inclusion'!C$1 + 12, FALSE)
)</f>
        <v>чел.</v>
      </c>
      <c r="D50" s="458">
        <v>156335</v>
      </c>
      <c r="E50" s="458">
        <v>147804</v>
      </c>
      <c r="F50" s="458">
        <v>151546</v>
      </c>
      <c r="G50" s="460">
        <v>194204</v>
      </c>
      <c r="H50" s="497"/>
      <c r="I50" s="497"/>
      <c r="J50" s="497"/>
      <c r="K50" s="497"/>
      <c r="L50" s="497"/>
      <c r="M50" s="497"/>
      <c r="N50" s="497"/>
    </row>
    <row r="51" spans="1:14" s="442" customFormat="1" ht="14.5" x14ac:dyDescent="0.35">
      <c r="A51" s="355" t="s">
        <v>1908</v>
      </c>
      <c r="B51" s="457" t="str" cm="1">
        <f t="array" ref="B51">_xlfn.IFS(
    Content_!$D$7=1, VLOOKUP('Diversity&amp;Inclusion'!$A51, Translation!$A:$S, 'Diversity&amp;Inclusion'!B$1, FALSE),
    Content_!$D$7=2, VLOOKUP('Diversity&amp;Inclusion'!$A51, Translation!$A:$S, 'Diversity&amp;Inclusion'!B$1 + 6, FALSE),
    Content_!$D$7=3, VLOOKUP('Diversity&amp;Inclusion'!$A51, Translation!$A:$S, 'Diversity&amp;Inclusion'!B$1 + 12, FALSE)
)</f>
        <v>Доля мужчин</v>
      </c>
      <c r="C51" s="479" t="str" cm="1">
        <f t="array" ref="C51">_xlfn.IFS(
    Content_!$D$7=1, VLOOKUP('Diversity&amp;Inclusion'!$A51, Translation!$A:$S, 'Diversity&amp;Inclusion'!C$1, FALSE),
    Content_!$D$7=2, VLOOKUP('Diversity&amp;Inclusion'!$A51, Translation!$A:$S, 'Diversity&amp;Inclusion'!C$1 + 6, FALSE),
    Content_!$D$7=3, VLOOKUP('Diversity&amp;Inclusion'!$A51, Translation!$A:$S, 'Diversity&amp;Inclusion'!C$1 + 12, FALSE)
)</f>
        <v>%</v>
      </c>
      <c r="D51" s="458">
        <v>71.945309875423959</v>
      </c>
      <c r="E51" s="458">
        <v>72.813797791998581</v>
      </c>
      <c r="F51" s="458">
        <v>72.298686614729192</v>
      </c>
      <c r="G51" s="460">
        <v>74.497573700059462</v>
      </c>
      <c r="H51" s="497"/>
      <c r="I51" s="497"/>
      <c r="J51" s="497"/>
      <c r="K51" s="497"/>
      <c r="L51" s="497"/>
      <c r="M51" s="497"/>
      <c r="N51" s="497"/>
    </row>
    <row r="52" spans="1:14" ht="14.5" x14ac:dyDescent="0.35">
      <c r="A52" s="355" t="s">
        <v>1909</v>
      </c>
      <c r="B52" s="457" t="str" cm="1">
        <f t="array" ref="B52">_xlfn.IFS(
    Content_!$D$7=1, VLOOKUP('Diversity&amp;Inclusion'!$A52, Translation!$A:$S, 'Diversity&amp;Inclusion'!B$1, FALSE),
    Content_!$D$7=2, VLOOKUP('Diversity&amp;Inclusion'!$A52, Translation!$A:$S, 'Diversity&amp;Inclusion'!B$1 + 6, FALSE),
    Content_!$D$7=3, VLOOKUP('Diversity&amp;Inclusion'!$A52, Translation!$A:$S, 'Diversity&amp;Inclusion'!B$1 + 12, FALSE)
)</f>
        <v>Женщины</v>
      </c>
      <c r="C52" s="479" t="str" cm="1">
        <f t="array" ref="C52">_xlfn.IFS(
    Content_!$D$7=1, VLOOKUP('Diversity&amp;Inclusion'!$A52, Translation!$A:$S, 'Diversity&amp;Inclusion'!C$1, FALSE),
    Content_!$D$7=2, VLOOKUP('Diversity&amp;Inclusion'!$A52, Translation!$A:$S, 'Diversity&amp;Inclusion'!C$1 + 6, FALSE),
    Content_!$D$7=3, VLOOKUP('Diversity&amp;Inclusion'!$A52, Translation!$A:$S, 'Diversity&amp;Inclusion'!C$1 + 12, FALSE)
)</f>
        <v>чел.</v>
      </c>
      <c r="D52" s="458">
        <v>60962</v>
      </c>
      <c r="E52" s="458">
        <v>55185</v>
      </c>
      <c r="F52" s="458">
        <v>58065</v>
      </c>
      <c r="G52" s="460">
        <v>66481</v>
      </c>
      <c r="H52" s="491"/>
      <c r="I52" s="491"/>
      <c r="J52" s="491"/>
      <c r="K52" s="491"/>
      <c r="L52" s="491"/>
      <c r="M52" s="491"/>
      <c r="N52" s="491"/>
    </row>
    <row r="53" spans="1:14" ht="14.5" x14ac:dyDescent="0.35">
      <c r="A53" s="355" t="s">
        <v>1910</v>
      </c>
      <c r="B53" s="461" t="str" cm="1">
        <f t="array" ref="B53">_xlfn.IFS(
    Content_!$D$7=1, VLOOKUP('Diversity&amp;Inclusion'!$A53, Translation!$A:$S, 'Diversity&amp;Inclusion'!B$1, FALSE),
    Content_!$D$7=2, VLOOKUP('Diversity&amp;Inclusion'!$A53, Translation!$A:$S, 'Diversity&amp;Inclusion'!B$1 + 6, FALSE),
    Content_!$D$7=3, VLOOKUP('Diversity&amp;Inclusion'!$A53, Translation!$A:$S, 'Diversity&amp;Inclusion'!B$1 + 12, FALSE)
)</f>
        <v>Доля женщин</v>
      </c>
      <c r="C53" s="454" t="str" cm="1">
        <f t="array" ref="C53">_xlfn.IFS(
    Content_!$D$7=1, VLOOKUP('Diversity&amp;Inclusion'!$A53, Translation!$A:$S, 'Diversity&amp;Inclusion'!C$1, FALSE),
    Content_!$D$7=2, VLOOKUP('Diversity&amp;Inclusion'!$A53, Translation!$A:$S, 'Diversity&amp;Inclusion'!C$1 + 6, FALSE),
    Content_!$D$7=3, VLOOKUP('Diversity&amp;Inclusion'!$A53, Translation!$A:$S, 'Diversity&amp;Inclusion'!C$1 + 12, FALSE)
)</f>
        <v>%</v>
      </c>
      <c r="D53" s="462">
        <v>28.054690124576041</v>
      </c>
      <c r="E53" s="462">
        <v>27.186202208001419</v>
      </c>
      <c r="F53" s="462">
        <v>27.701313385270808</v>
      </c>
      <c r="G53" s="456">
        <v>25.502426299940538</v>
      </c>
      <c r="H53" s="491"/>
      <c r="I53" s="491"/>
      <c r="J53" s="491"/>
      <c r="K53" s="491"/>
      <c r="L53" s="491"/>
      <c r="M53" s="491"/>
      <c r="N53" s="491"/>
    </row>
    <row r="54" spans="1:14" ht="31" x14ac:dyDescent="0.35">
      <c r="A54" s="355" t="s">
        <v>1911</v>
      </c>
      <c r="B54" s="486" t="str" cm="1">
        <f t="array" ref="B54">_xlfn.IFS(
    Content_!$D$7=1, VLOOKUP('Diversity&amp;Inclusion'!$A54, Translation!$A:$S, 'Diversity&amp;Inclusion'!B$1, FALSE),
    Content_!$D$7=2, VLOOKUP('Diversity&amp;Inclusion'!$A54, Translation!$A:$S, 'Diversity&amp;Inclusion'!B$1 + 6, FALSE),
    Content_!$D$7=3, VLOOKUP('Diversity&amp;Inclusion'!$A54, Translation!$A:$S, 'Diversity&amp;Inclusion'!B$1 + 12, FALSE)
)</f>
        <v>Списочная численность работников с занятостью на неполный рабочий день на конец года</v>
      </c>
      <c r="C54" s="444" t="str" cm="1">
        <f t="array" ref="C54">_xlfn.IFS(
    Content_!$D$7=1, VLOOKUP('Diversity&amp;Inclusion'!$A54, Translation!$A:$S, 'Diversity&amp;Inclusion'!C$1, FALSE),
    Content_!$D$7=2, VLOOKUP('Diversity&amp;Inclusion'!$A54, Translation!$A:$S, 'Diversity&amp;Inclusion'!C$1 + 6, FALSE),
    Content_!$D$7=3, VLOOKUP('Diversity&amp;Inclusion'!$A54, Translation!$A:$S, 'Diversity&amp;Inclusion'!C$1 + 12, FALSE)
)</f>
        <v>чел.</v>
      </c>
      <c r="D54" s="490">
        <v>7809</v>
      </c>
      <c r="E54" s="490">
        <v>11510</v>
      </c>
      <c r="F54" s="490">
        <v>6465</v>
      </c>
      <c r="G54" s="447">
        <v>7129</v>
      </c>
      <c r="H54" s="425"/>
      <c r="I54" s="425"/>
      <c r="J54" s="425"/>
      <c r="K54" s="425"/>
    </row>
    <row r="55" spans="1:14" ht="14.5" x14ac:dyDescent="0.35">
      <c r="A55" s="355" t="s">
        <v>1912</v>
      </c>
      <c r="B55" s="457" t="str" cm="1">
        <f t="array" ref="B55">_xlfn.IFS(
    Content_!$D$7=1, VLOOKUP('Diversity&amp;Inclusion'!$A55, Translation!$A:$S, 'Diversity&amp;Inclusion'!B$1, FALSE),
    Content_!$D$7=2, VLOOKUP('Diversity&amp;Inclusion'!$A55, Translation!$A:$S, 'Diversity&amp;Inclusion'!B$1 + 6, FALSE),
    Content_!$D$7=3, VLOOKUP('Diversity&amp;Inclusion'!$A55, Translation!$A:$S, 'Diversity&amp;Inclusion'!B$1 + 12, FALSE)
)</f>
        <v>Мужчины</v>
      </c>
      <c r="C55" s="479" t="str" cm="1">
        <f t="array" ref="C55">_xlfn.IFS(
    Content_!$D$7=1, VLOOKUP('Diversity&amp;Inclusion'!$A55, Translation!$A:$S, 'Diversity&amp;Inclusion'!C$1, FALSE),
    Content_!$D$7=2, VLOOKUP('Diversity&amp;Inclusion'!$A55, Translation!$A:$S, 'Diversity&amp;Inclusion'!C$1 + 6, FALSE),
    Content_!$D$7=3, VLOOKUP('Diversity&amp;Inclusion'!$A55, Translation!$A:$S, 'Diversity&amp;Inclusion'!C$1 + 12, FALSE)
)</f>
        <v>чел.</v>
      </c>
      <c r="D55" s="458">
        <v>1506</v>
      </c>
      <c r="E55" s="458">
        <v>3247</v>
      </c>
      <c r="F55" s="458">
        <v>1286</v>
      </c>
      <c r="G55" s="460">
        <v>1832</v>
      </c>
      <c r="H55" s="425"/>
      <c r="I55" s="425"/>
      <c r="J55" s="425"/>
      <c r="K55" s="425"/>
    </row>
    <row r="56" spans="1:14" ht="14.5" x14ac:dyDescent="0.35">
      <c r="A56" s="355" t="s">
        <v>1913</v>
      </c>
      <c r="B56" s="457" t="str" cm="1">
        <f t="array" ref="B56">_xlfn.IFS(
    Content_!$D$7=1, VLOOKUP('Diversity&amp;Inclusion'!$A56, Translation!$A:$S, 'Diversity&amp;Inclusion'!B$1, FALSE),
    Content_!$D$7=2, VLOOKUP('Diversity&amp;Inclusion'!$A56, Translation!$A:$S, 'Diversity&amp;Inclusion'!B$1 + 6, FALSE),
    Content_!$D$7=3, VLOOKUP('Diversity&amp;Inclusion'!$A56, Translation!$A:$S, 'Diversity&amp;Inclusion'!B$1 + 12, FALSE)
)</f>
        <v>Доля мужчин</v>
      </c>
      <c r="C56" s="479" t="str" cm="1">
        <f t="array" ref="C56">_xlfn.IFS(
    Content_!$D$7=1, VLOOKUP('Diversity&amp;Inclusion'!$A56, Translation!$A:$S, 'Diversity&amp;Inclusion'!C$1, FALSE),
    Content_!$D$7=2, VLOOKUP('Diversity&amp;Inclusion'!$A56, Translation!$A:$S, 'Diversity&amp;Inclusion'!C$1 + 6, FALSE),
    Content_!$D$7=3, VLOOKUP('Diversity&amp;Inclusion'!$A56, Translation!$A:$S, 'Diversity&amp;Inclusion'!C$1 + 12, FALSE)
)</f>
        <v>%</v>
      </c>
      <c r="D56" s="458">
        <v>19.285439877064924</v>
      </c>
      <c r="E56" s="458">
        <v>28.210251954821896</v>
      </c>
      <c r="F56" s="458">
        <v>19.891724671307038</v>
      </c>
      <c r="G56" s="460">
        <v>25.697853836442697</v>
      </c>
      <c r="H56" s="425"/>
      <c r="I56" s="425"/>
      <c r="J56" s="425"/>
      <c r="K56" s="425"/>
    </row>
    <row r="57" spans="1:14" ht="14.5" x14ac:dyDescent="0.35">
      <c r="A57" s="355" t="s">
        <v>1914</v>
      </c>
      <c r="B57" s="457" t="str" cm="1">
        <f t="array" ref="B57">_xlfn.IFS(
    Content_!$D$7=1, VLOOKUP('Diversity&amp;Inclusion'!$A57, Translation!$A:$S, 'Diversity&amp;Inclusion'!B$1, FALSE),
    Content_!$D$7=2, VLOOKUP('Diversity&amp;Inclusion'!$A57, Translation!$A:$S, 'Diversity&amp;Inclusion'!B$1 + 6, FALSE),
    Content_!$D$7=3, VLOOKUP('Diversity&amp;Inclusion'!$A57, Translation!$A:$S, 'Diversity&amp;Inclusion'!B$1 + 12, FALSE)
)</f>
        <v>Женщины</v>
      </c>
      <c r="C57" s="479" t="str" cm="1">
        <f t="array" ref="C57">_xlfn.IFS(
    Content_!$D$7=1, VLOOKUP('Diversity&amp;Inclusion'!$A57, Translation!$A:$S, 'Diversity&amp;Inclusion'!C$1, FALSE),
    Content_!$D$7=2, VLOOKUP('Diversity&amp;Inclusion'!$A57, Translation!$A:$S, 'Diversity&amp;Inclusion'!C$1 + 6, FALSE),
    Content_!$D$7=3, VLOOKUP('Diversity&amp;Inclusion'!$A57, Translation!$A:$S, 'Diversity&amp;Inclusion'!C$1 + 12, FALSE)
)</f>
        <v>чел.</v>
      </c>
      <c r="D57" s="458">
        <v>6303</v>
      </c>
      <c r="E57" s="458">
        <v>8263</v>
      </c>
      <c r="F57" s="458">
        <v>5179</v>
      </c>
      <c r="G57" s="460">
        <v>5297</v>
      </c>
      <c r="H57" s="425"/>
      <c r="I57" s="425"/>
      <c r="J57" s="425"/>
      <c r="K57" s="425"/>
    </row>
    <row r="58" spans="1:14" ht="14.5" x14ac:dyDescent="0.35">
      <c r="A58" s="355" t="s">
        <v>1915</v>
      </c>
      <c r="B58" s="461" t="str" cm="1">
        <f t="array" ref="B58">_xlfn.IFS(
    Content_!$D$7=1, VLOOKUP('Diversity&amp;Inclusion'!$A58, Translation!$A:$S, 'Diversity&amp;Inclusion'!B$1, FALSE),
    Content_!$D$7=2, VLOOKUP('Diversity&amp;Inclusion'!$A58, Translation!$A:$S, 'Diversity&amp;Inclusion'!B$1 + 6, FALSE),
    Content_!$D$7=3, VLOOKUP('Diversity&amp;Inclusion'!$A58, Translation!$A:$S, 'Diversity&amp;Inclusion'!B$1 + 12, FALSE)
)</f>
        <v>Доля женщин</v>
      </c>
      <c r="C58" s="454" t="str" cm="1">
        <f t="array" ref="C58">_xlfn.IFS(
    Content_!$D$7=1, VLOOKUP('Diversity&amp;Inclusion'!$A58, Translation!$A:$S, 'Diversity&amp;Inclusion'!C$1, FALSE),
    Content_!$D$7=2, VLOOKUP('Diversity&amp;Inclusion'!$A58, Translation!$A:$S, 'Diversity&amp;Inclusion'!C$1 + 6, FALSE),
    Content_!$D$7=3, VLOOKUP('Diversity&amp;Inclusion'!$A58, Translation!$A:$S, 'Diversity&amp;Inclusion'!C$1 + 12, FALSE)
)</f>
        <v>%</v>
      </c>
      <c r="D58" s="462">
        <v>80.714560122935069</v>
      </c>
      <c r="E58" s="462">
        <v>71.789748045178101</v>
      </c>
      <c r="F58" s="462">
        <v>80.108275328692955</v>
      </c>
      <c r="G58" s="456">
        <v>74.302146163557296</v>
      </c>
      <c r="H58" s="425"/>
      <c r="I58" s="425"/>
      <c r="J58" s="425"/>
      <c r="K58" s="425"/>
    </row>
    <row r="59" spans="1:14" ht="15.5" x14ac:dyDescent="0.35">
      <c r="A59" s="355" t="s">
        <v>1916</v>
      </c>
      <c r="B59" s="498"/>
      <c r="C59" s="499"/>
      <c r="D59" s="464"/>
      <c r="E59" s="464"/>
      <c r="F59" s="464"/>
      <c r="G59" s="464"/>
      <c r="H59" s="425"/>
      <c r="I59" s="425"/>
      <c r="J59" s="425"/>
      <c r="K59" s="425"/>
    </row>
    <row r="60" spans="1:14" ht="15.5" x14ac:dyDescent="0.35">
      <c r="A60" s="355" t="s">
        <v>1917</v>
      </c>
      <c r="B60" s="484" t="str" cm="1">
        <f t="array" ref="B60">_xlfn.IFS(
    Content_!$D$7=1, VLOOKUP('Diversity&amp;Inclusion'!$A60, Translation!$A:$S, 'Diversity&amp;Inclusion'!B$1, FALSE),
    Content_!$D$7=2, VLOOKUP('Diversity&amp;Inclusion'!$A60, Translation!$A:$S, 'Diversity&amp;Inclusion'!B$1 + 6, FALSE),
    Content_!$D$7=3, VLOOKUP('Diversity&amp;Inclusion'!$A60, Translation!$A:$S, 'Diversity&amp;Inclusion'!B$1 + 12, FALSE)
)</f>
        <v>GRI 401-1</v>
      </c>
      <c r="C60" s="361" t="str" cm="1">
        <f t="array" ref="C60">_xlfn.IFS(
    Content_!$D$7=1, VLOOKUP('Diversity&amp;Inclusion'!$A60, Translation!$A:$S, 'Diversity&amp;Inclusion'!C$1, FALSE),
    Content_!$D$7=2, VLOOKUP('Diversity&amp;Inclusion'!$A60, Translation!$A:$S, 'Diversity&amp;Inclusion'!C$1 + 6, FALSE),
    Content_!$D$7=3, VLOOKUP('Diversity&amp;Inclusion'!$A60, Translation!$A:$S, 'Diversity&amp;Inclusion'!C$1 + 12, FALSE)
)</f>
        <v>Единица измерения</v>
      </c>
      <c r="D60" s="440">
        <v>2020</v>
      </c>
      <c r="E60" s="440">
        <v>2021</v>
      </c>
      <c r="F60" s="441">
        <v>2022</v>
      </c>
      <c r="G60" s="440">
        <v>2023</v>
      </c>
      <c r="H60" s="425"/>
      <c r="I60" s="425"/>
      <c r="J60" s="425"/>
      <c r="K60" s="425"/>
    </row>
    <row r="61" spans="1:14" ht="15.5" x14ac:dyDescent="0.35">
      <c r="A61" s="355" t="s">
        <v>1918</v>
      </c>
      <c r="B61" s="500" t="str" cm="1">
        <f t="array" ref="B61">_xlfn.IFS(
    Content_!$D$7=1, VLOOKUP('Diversity&amp;Inclusion'!$A61, Translation!$A:$S, 'Diversity&amp;Inclusion'!B$1, FALSE),
    Content_!$D$7=2, VLOOKUP('Diversity&amp;Inclusion'!$A61, Translation!$A:$S, 'Diversity&amp;Inclusion'!B$1 + 6, FALSE),
    Content_!$D$7=3, VLOOKUP('Diversity&amp;Inclusion'!$A61, Translation!$A:$S, 'Diversity&amp;Inclusion'!B$1 + 12, FALSE)
)</f>
        <v>Новые работники, принятые в отчетном году</v>
      </c>
      <c r="C61" s="444" t="str" cm="1">
        <f t="array" ref="C61">_xlfn.IFS(
    Content_!$D$7=1, VLOOKUP('Diversity&amp;Inclusion'!$A61, Translation!$A:$S, 'Diversity&amp;Inclusion'!C$1, FALSE),
    Content_!$D$7=2, VLOOKUP('Diversity&amp;Inclusion'!$A61, Translation!$A:$S, 'Diversity&amp;Inclusion'!C$1 + 6, FALSE),
    Content_!$D$7=3, VLOOKUP('Diversity&amp;Inclusion'!$A61, Translation!$A:$S, 'Diversity&amp;Inclusion'!C$1 + 12, FALSE)
)</f>
        <v>чел.</v>
      </c>
      <c r="D61" s="445">
        <v>26992</v>
      </c>
      <c r="E61" s="445">
        <v>31140</v>
      </c>
      <c r="F61" s="445">
        <v>38488</v>
      </c>
      <c r="G61" s="447">
        <v>41075</v>
      </c>
      <c r="H61" s="425"/>
      <c r="I61" s="425"/>
      <c r="J61" s="425"/>
      <c r="K61" s="425"/>
    </row>
    <row r="62" spans="1:14" ht="15.5" x14ac:dyDescent="0.35">
      <c r="A62" s="355" t="s">
        <v>1919</v>
      </c>
      <c r="B62" s="501" t="str" cm="1">
        <f t="array" ref="B62">_xlfn.IFS(
    Content_!$D$7=1, VLOOKUP('Diversity&amp;Inclusion'!$A62, Translation!$A:$S, 'Diversity&amp;Inclusion'!B$1, FALSE),
    Content_!$D$7=2, VLOOKUP('Diversity&amp;Inclusion'!$A62, Translation!$A:$S, 'Diversity&amp;Inclusion'!B$1 + 6, FALSE),
    Content_!$D$7=3, VLOOKUP('Diversity&amp;Inclusion'!$A62, Translation!$A:$S, 'Diversity&amp;Inclusion'!B$1 + 12, FALSE)
)</f>
        <v>по полу</v>
      </c>
      <c r="C62" s="502"/>
      <c r="D62" s="502"/>
      <c r="E62" s="502"/>
      <c r="F62" s="502"/>
      <c r="G62" s="502"/>
      <c r="H62" s="425"/>
      <c r="I62" s="425"/>
      <c r="J62" s="425"/>
      <c r="K62" s="425"/>
    </row>
    <row r="63" spans="1:14" ht="14.5" x14ac:dyDescent="0.35">
      <c r="A63" s="355" t="s">
        <v>1920</v>
      </c>
      <c r="B63" s="457" t="str" cm="1">
        <f t="array" ref="B63">_xlfn.IFS(
    Content_!$D$7=1, VLOOKUP('Diversity&amp;Inclusion'!$A63, Translation!$A:$S, 'Diversity&amp;Inclusion'!B$1, FALSE),
    Content_!$D$7=2, VLOOKUP('Diversity&amp;Inclusion'!$A63, Translation!$A:$S, 'Diversity&amp;Inclusion'!B$1 + 6, FALSE),
    Content_!$D$7=3, VLOOKUP('Diversity&amp;Inclusion'!$A63, Translation!$A:$S, 'Diversity&amp;Inclusion'!B$1 + 12, FALSE)
)</f>
        <v>Мужчины</v>
      </c>
      <c r="C63" s="449" t="str" cm="1">
        <f t="array" ref="C63">_xlfn.IFS(
    Content_!$D$7=1, VLOOKUP('Diversity&amp;Inclusion'!$A63, Translation!$A:$S, 'Diversity&amp;Inclusion'!C$1, FALSE),
    Content_!$D$7=2, VLOOKUP('Diversity&amp;Inclusion'!$A63, Translation!$A:$S, 'Diversity&amp;Inclusion'!C$1 + 6, FALSE),
    Content_!$D$7=3, VLOOKUP('Diversity&amp;Inclusion'!$A63, Translation!$A:$S, 'Diversity&amp;Inclusion'!C$1 + 12, FALSE)
)</f>
        <v>чел.</v>
      </c>
      <c r="D63" s="503">
        <v>20140</v>
      </c>
      <c r="E63" s="503">
        <v>22908</v>
      </c>
      <c r="F63" s="503">
        <v>28781</v>
      </c>
      <c r="G63" s="460">
        <v>31367</v>
      </c>
      <c r="H63" s="425"/>
      <c r="I63" s="425"/>
      <c r="J63" s="425"/>
      <c r="K63" s="425"/>
    </row>
    <row r="64" spans="1:14" ht="14.5" x14ac:dyDescent="0.35">
      <c r="A64" s="355" t="s">
        <v>1921</v>
      </c>
      <c r="B64" s="457" t="str" cm="1">
        <f t="array" ref="B64">_xlfn.IFS(
    Content_!$D$7=1, VLOOKUP('Diversity&amp;Inclusion'!$A64, Translation!$A:$S, 'Diversity&amp;Inclusion'!B$1, FALSE),
    Content_!$D$7=2, VLOOKUP('Diversity&amp;Inclusion'!$A64, Translation!$A:$S, 'Diversity&amp;Inclusion'!B$1 + 6, FALSE),
    Content_!$D$7=3, VLOOKUP('Diversity&amp;Inclusion'!$A64, Translation!$A:$S, 'Diversity&amp;Inclusion'!B$1 + 12, FALSE)
)</f>
        <v>Доля мужчин</v>
      </c>
      <c r="C64" s="479" t="str" cm="1">
        <f t="array" ref="C64">_xlfn.IFS(
    Content_!$D$7=1, VLOOKUP('Diversity&amp;Inclusion'!$A64, Translation!$A:$S, 'Diversity&amp;Inclusion'!C$1, FALSE),
    Content_!$D$7=2, VLOOKUP('Diversity&amp;Inclusion'!$A64, Translation!$A:$S, 'Diversity&amp;Inclusion'!C$1 + 6, FALSE),
    Content_!$D$7=3, VLOOKUP('Diversity&amp;Inclusion'!$A64, Translation!$A:$S, 'Diversity&amp;Inclusion'!C$1 + 12, FALSE)
)</f>
        <v>%</v>
      </c>
      <c r="D64" s="458">
        <v>74.614700652045059</v>
      </c>
      <c r="E64" s="458">
        <v>73.564547206165699</v>
      </c>
      <c r="F64" s="458">
        <v>74.779151943462892</v>
      </c>
      <c r="G64" s="460">
        <v>76.365185636031654</v>
      </c>
      <c r="H64" s="425"/>
      <c r="I64" s="425"/>
      <c r="J64" s="425"/>
      <c r="K64" s="425"/>
    </row>
    <row r="65" spans="1:11" ht="14.5" x14ac:dyDescent="0.35">
      <c r="A65" s="355" t="s">
        <v>1922</v>
      </c>
      <c r="B65" s="457" t="str" cm="1">
        <f t="array" ref="B65">_xlfn.IFS(
    Content_!$D$7=1, VLOOKUP('Diversity&amp;Inclusion'!$A65, Translation!$A:$S, 'Diversity&amp;Inclusion'!B$1, FALSE),
    Content_!$D$7=2, VLOOKUP('Diversity&amp;Inclusion'!$A65, Translation!$A:$S, 'Diversity&amp;Inclusion'!B$1 + 6, FALSE),
    Content_!$D$7=3, VLOOKUP('Diversity&amp;Inclusion'!$A65, Translation!$A:$S, 'Diversity&amp;Inclusion'!B$1 + 12, FALSE)
)</f>
        <v>Женщины</v>
      </c>
      <c r="C65" s="479" t="str" cm="1">
        <f t="array" ref="C65">_xlfn.IFS(
    Content_!$D$7=1, VLOOKUP('Diversity&amp;Inclusion'!$A65, Translation!$A:$S, 'Diversity&amp;Inclusion'!C$1, FALSE),
    Content_!$D$7=2, VLOOKUP('Diversity&amp;Inclusion'!$A65, Translation!$A:$S, 'Diversity&amp;Inclusion'!C$1 + 6, FALSE),
    Content_!$D$7=3, VLOOKUP('Diversity&amp;Inclusion'!$A65, Translation!$A:$S, 'Diversity&amp;Inclusion'!C$1 + 12, FALSE)
)</f>
        <v>чел.</v>
      </c>
      <c r="D65" s="458">
        <v>6852</v>
      </c>
      <c r="E65" s="458">
        <v>8232</v>
      </c>
      <c r="F65" s="458">
        <v>9707</v>
      </c>
      <c r="G65" s="460">
        <v>9708</v>
      </c>
      <c r="H65" s="425"/>
      <c r="I65" s="425"/>
      <c r="J65" s="425"/>
      <c r="K65" s="425"/>
    </row>
    <row r="66" spans="1:11" ht="14.5" x14ac:dyDescent="0.35">
      <c r="A66" s="355" t="s">
        <v>1923</v>
      </c>
      <c r="B66" s="461" t="str" cm="1">
        <f t="array" ref="B66">_xlfn.IFS(
    Content_!$D$7=1, VLOOKUP('Diversity&amp;Inclusion'!$A66, Translation!$A:$S, 'Diversity&amp;Inclusion'!B$1, FALSE),
    Content_!$D$7=2, VLOOKUP('Diversity&amp;Inclusion'!$A66, Translation!$A:$S, 'Diversity&amp;Inclusion'!B$1 + 6, FALSE),
    Content_!$D$7=3, VLOOKUP('Diversity&amp;Inclusion'!$A66, Translation!$A:$S, 'Diversity&amp;Inclusion'!B$1 + 12, FALSE)
)</f>
        <v>Доля женщин</v>
      </c>
      <c r="C66" s="454" t="str" cm="1">
        <f t="array" ref="C66">_xlfn.IFS(
    Content_!$D$7=1, VLOOKUP('Diversity&amp;Inclusion'!$A66, Translation!$A:$S, 'Diversity&amp;Inclusion'!C$1, FALSE),
    Content_!$D$7=2, VLOOKUP('Diversity&amp;Inclusion'!$A66, Translation!$A:$S, 'Diversity&amp;Inclusion'!C$1 + 6, FALSE),
    Content_!$D$7=3, VLOOKUP('Diversity&amp;Inclusion'!$A66, Translation!$A:$S, 'Diversity&amp;Inclusion'!C$1 + 12, FALSE)
)</f>
        <v>%</v>
      </c>
      <c r="D66" s="462">
        <v>25.385299347954948</v>
      </c>
      <c r="E66" s="462">
        <v>26.435452793834298</v>
      </c>
      <c r="F66" s="462">
        <v>25.220848056537104</v>
      </c>
      <c r="G66" s="456">
        <v>23.634814363968353</v>
      </c>
      <c r="H66" s="425"/>
      <c r="I66" s="425"/>
      <c r="J66" s="425"/>
      <c r="K66" s="425"/>
    </row>
    <row r="67" spans="1:11" ht="15.5" x14ac:dyDescent="0.35">
      <c r="A67" s="355" t="s">
        <v>1924</v>
      </c>
      <c r="B67" s="504" t="str" cm="1">
        <f t="array" ref="B67">_xlfn.IFS(
    Content_!$D$7=1, VLOOKUP('Diversity&amp;Inclusion'!$A67, Translation!$A:$S, 'Diversity&amp;Inclusion'!B$1, FALSE),
    Content_!$D$7=2, VLOOKUP('Diversity&amp;Inclusion'!$A67, Translation!$A:$S, 'Diversity&amp;Inclusion'!B$1 + 6, FALSE),
    Content_!$D$7=3, VLOOKUP('Diversity&amp;Inclusion'!$A67, Translation!$A:$S, 'Diversity&amp;Inclusion'!B$1 + 12, FALSE)
)</f>
        <v>по возрасту</v>
      </c>
      <c r="C67" s="504"/>
      <c r="D67" s="504"/>
      <c r="E67" s="504"/>
      <c r="F67" s="504"/>
      <c r="G67" s="504"/>
      <c r="H67" s="425"/>
      <c r="I67" s="425"/>
      <c r="J67" s="425"/>
      <c r="K67" s="425"/>
    </row>
    <row r="68" spans="1:11" ht="14.5" x14ac:dyDescent="0.35">
      <c r="A68" s="355" t="s">
        <v>1925</v>
      </c>
      <c r="B68" s="478" t="str" cm="1">
        <f t="array" ref="B68">_xlfn.IFS(
    Content_!$D$7=1, VLOOKUP('Diversity&amp;Inclusion'!$A68, Translation!$A:$S, 'Diversity&amp;Inclusion'!B$1, FALSE),
    Content_!$D$7=2, VLOOKUP('Diversity&amp;Inclusion'!$A68, Translation!$A:$S, 'Diversity&amp;Inclusion'!B$1 + 6, FALSE),
    Content_!$D$7=3, VLOOKUP('Diversity&amp;Inclusion'!$A68, Translation!$A:$S, 'Diversity&amp;Inclusion'!B$1 + 12, FALSE)
)</f>
        <v>До 30</v>
      </c>
      <c r="C68" s="479" t="str" cm="1">
        <f t="array" ref="C68">_xlfn.IFS(
    Content_!$D$7=1, VLOOKUP('Diversity&amp;Inclusion'!$A68, Translation!$A:$S, 'Diversity&amp;Inclusion'!C$1, FALSE),
    Content_!$D$7=2, VLOOKUP('Diversity&amp;Inclusion'!$A68, Translation!$A:$S, 'Diversity&amp;Inclusion'!C$1 + 6, FALSE),
    Content_!$D$7=3, VLOOKUP('Diversity&amp;Inclusion'!$A68, Translation!$A:$S, 'Diversity&amp;Inclusion'!C$1 + 12, FALSE)
)</f>
        <v>чел.</v>
      </c>
      <c r="D68" s="458">
        <v>10145</v>
      </c>
      <c r="E68" s="458">
        <v>11673</v>
      </c>
      <c r="F68" s="458">
        <v>12288.257316717411</v>
      </c>
      <c r="G68" s="460">
        <v>13831</v>
      </c>
      <c r="H68" s="425"/>
      <c r="I68" s="425"/>
      <c r="J68" s="425"/>
      <c r="K68" s="425"/>
    </row>
    <row r="69" spans="1:11" ht="14.5" x14ac:dyDescent="0.35">
      <c r="A69" s="355" t="s">
        <v>1926</v>
      </c>
      <c r="B69" s="478" t="str" cm="1">
        <f t="array" ref="B69">_xlfn.IFS(
    Content_!$D$7=1, VLOOKUP('Diversity&amp;Inclusion'!$A69, Translation!$A:$S, 'Diversity&amp;Inclusion'!B$1, FALSE),
    Content_!$D$7=2, VLOOKUP('Diversity&amp;Inclusion'!$A69, Translation!$A:$S, 'Diversity&amp;Inclusion'!B$1 + 6, FALSE),
    Content_!$D$7=3, VLOOKUP('Diversity&amp;Inclusion'!$A69, Translation!$A:$S, 'Diversity&amp;Inclusion'!B$1 + 12, FALSE)
)</f>
        <v>Доля работников до 30</v>
      </c>
      <c r="C69" s="479" t="str" cm="1">
        <f t="array" ref="C69">_xlfn.IFS(
    Content_!$D$7=1, VLOOKUP('Diversity&amp;Inclusion'!$A69, Translation!$A:$S, 'Diversity&amp;Inclusion'!C$1, FALSE),
    Content_!$D$7=2, VLOOKUP('Diversity&amp;Inclusion'!$A69, Translation!$A:$S, 'Diversity&amp;Inclusion'!C$1 + 6, FALSE),
    Content_!$D$7=3, VLOOKUP('Diversity&amp;Inclusion'!$A69, Translation!$A:$S, 'Diversity&amp;Inclusion'!C$1 + 12, FALSE)
)</f>
        <v>%</v>
      </c>
      <c r="D69" s="458">
        <v>37.585210432720807</v>
      </c>
      <c r="E69" s="458">
        <v>37.485549132947973</v>
      </c>
      <c r="F69" s="458">
        <v>31.927502901469058</v>
      </c>
      <c r="G69" s="460">
        <v>33.672550213024955</v>
      </c>
      <c r="H69" s="425"/>
      <c r="I69" s="425"/>
      <c r="J69" s="425"/>
      <c r="K69" s="425"/>
    </row>
    <row r="70" spans="1:11" ht="14.5" x14ac:dyDescent="0.35">
      <c r="A70" s="355" t="s">
        <v>1927</v>
      </c>
      <c r="B70" s="478" t="str" cm="1">
        <f t="array" ref="B70">_xlfn.IFS(
    Content_!$D$7=1, VLOOKUP('Diversity&amp;Inclusion'!$A70, Translation!$A:$S, 'Diversity&amp;Inclusion'!B$1, FALSE),
    Content_!$D$7=2, VLOOKUP('Diversity&amp;Inclusion'!$A70, Translation!$A:$S, 'Diversity&amp;Inclusion'!B$1 + 6, FALSE),
    Content_!$D$7=3, VLOOKUP('Diversity&amp;Inclusion'!$A70, Translation!$A:$S, 'Diversity&amp;Inclusion'!B$1 + 12, FALSE)
)</f>
        <v>30-50</v>
      </c>
      <c r="C70" s="479" t="str" cm="1">
        <f t="array" ref="C70">_xlfn.IFS(
    Content_!$D$7=1, VLOOKUP('Diversity&amp;Inclusion'!$A70, Translation!$A:$S, 'Diversity&amp;Inclusion'!C$1, FALSE),
    Content_!$D$7=2, VLOOKUP('Diversity&amp;Inclusion'!$A70, Translation!$A:$S, 'Diversity&amp;Inclusion'!C$1 + 6, FALSE),
    Content_!$D$7=3, VLOOKUP('Diversity&amp;Inclusion'!$A70, Translation!$A:$S, 'Diversity&amp;Inclusion'!C$1 + 12, FALSE)
)</f>
        <v>чел.</v>
      </c>
      <c r="D70" s="458">
        <v>10224</v>
      </c>
      <c r="E70" s="458">
        <v>12171</v>
      </c>
      <c r="F70" s="458">
        <v>16371.960876157136</v>
      </c>
      <c r="G70" s="460">
        <v>21428</v>
      </c>
      <c r="H70" s="425"/>
      <c r="I70" s="425"/>
      <c r="J70" s="425"/>
      <c r="K70" s="425"/>
    </row>
    <row r="71" spans="1:11" ht="14.5" x14ac:dyDescent="0.35">
      <c r="A71" s="355" t="s">
        <v>1928</v>
      </c>
      <c r="B71" s="478" t="str" cm="1">
        <f t="array" ref="B71">_xlfn.IFS(
    Content_!$D$7=1, VLOOKUP('Diversity&amp;Inclusion'!$A71, Translation!$A:$S, 'Diversity&amp;Inclusion'!B$1, FALSE),
    Content_!$D$7=2, VLOOKUP('Diversity&amp;Inclusion'!$A71, Translation!$A:$S, 'Diversity&amp;Inclusion'!B$1 + 6, FALSE),
    Content_!$D$7=3, VLOOKUP('Diversity&amp;Inclusion'!$A71, Translation!$A:$S, 'Diversity&amp;Inclusion'!B$1 + 12, FALSE)
)</f>
        <v>Доля работников от 30 до 50</v>
      </c>
      <c r="C71" s="479" t="str" cm="1">
        <f t="array" ref="C71">_xlfn.IFS(
    Content_!$D$7=1, VLOOKUP('Diversity&amp;Inclusion'!$A71, Translation!$A:$S, 'Diversity&amp;Inclusion'!C$1, FALSE),
    Content_!$D$7=2, VLOOKUP('Diversity&amp;Inclusion'!$A71, Translation!$A:$S, 'Diversity&amp;Inclusion'!C$1 + 6, FALSE),
    Content_!$D$7=3, VLOOKUP('Diversity&amp;Inclusion'!$A71, Translation!$A:$S, 'Diversity&amp;Inclusion'!C$1 + 12, FALSE)
)</f>
        <v>%</v>
      </c>
      <c r="D71" s="458">
        <v>37.877889745109663</v>
      </c>
      <c r="E71" s="458">
        <v>39.084778420038532</v>
      </c>
      <c r="F71" s="458">
        <v>42.537832249420951</v>
      </c>
      <c r="G71" s="460">
        <v>52.167985392574558</v>
      </c>
      <c r="H71" s="425"/>
      <c r="I71" s="425"/>
      <c r="J71" s="425"/>
      <c r="K71" s="425"/>
    </row>
    <row r="72" spans="1:11" ht="14.5" x14ac:dyDescent="0.35">
      <c r="A72" s="355" t="s">
        <v>1929</v>
      </c>
      <c r="B72" s="478" t="str" cm="1">
        <f t="array" ref="B72">_xlfn.IFS(
    Content_!$D$7=1, VLOOKUP('Diversity&amp;Inclusion'!$A72, Translation!$A:$S, 'Diversity&amp;Inclusion'!B$1, FALSE),
    Content_!$D$7=2, VLOOKUP('Diversity&amp;Inclusion'!$A72, Translation!$A:$S, 'Diversity&amp;Inclusion'!B$1 + 6, FALSE),
    Content_!$D$7=3, VLOOKUP('Diversity&amp;Inclusion'!$A72, Translation!$A:$S, 'Diversity&amp;Inclusion'!B$1 + 12, FALSE)
)</f>
        <v>Старше 50</v>
      </c>
      <c r="C72" s="479" t="str" cm="1">
        <f t="array" ref="C72">_xlfn.IFS(
    Content_!$D$7=1, VLOOKUP('Diversity&amp;Inclusion'!$A72, Translation!$A:$S, 'Diversity&amp;Inclusion'!C$1, FALSE),
    Content_!$D$7=2, VLOOKUP('Diversity&amp;Inclusion'!$A72, Translation!$A:$S, 'Diversity&amp;Inclusion'!C$1 + 6, FALSE),
    Content_!$D$7=3, VLOOKUP('Diversity&amp;Inclusion'!$A72, Translation!$A:$S, 'Diversity&amp;Inclusion'!C$1 + 12, FALSE)
)</f>
        <v>чел.</v>
      </c>
      <c r="D72" s="458">
        <v>2186</v>
      </c>
      <c r="E72" s="458">
        <v>2850</v>
      </c>
      <c r="F72" s="458">
        <v>3967.7818071254533</v>
      </c>
      <c r="G72" s="460">
        <v>5816</v>
      </c>
      <c r="H72" s="425"/>
      <c r="I72" s="425"/>
      <c r="J72" s="425"/>
      <c r="K72" s="425"/>
    </row>
    <row r="73" spans="1:11" ht="14.5" x14ac:dyDescent="0.35">
      <c r="A73" s="355" t="s">
        <v>1930</v>
      </c>
      <c r="B73" s="480" t="str" cm="1">
        <f t="array" ref="B73">_xlfn.IFS(
    Content_!$D$7=1, VLOOKUP('Diversity&amp;Inclusion'!$A73, Translation!$A:$S, 'Diversity&amp;Inclusion'!B$1, FALSE),
    Content_!$D$7=2, VLOOKUP('Diversity&amp;Inclusion'!$A73, Translation!$A:$S, 'Diversity&amp;Inclusion'!B$1 + 6, FALSE),
    Content_!$D$7=3, VLOOKUP('Diversity&amp;Inclusion'!$A73, Translation!$A:$S, 'Diversity&amp;Inclusion'!B$1 + 12, FALSE)
)</f>
        <v>Доля работников старше 50</v>
      </c>
      <c r="C73" s="454" t="str" cm="1">
        <f t="array" ref="C73">_xlfn.IFS(
    Content_!$D$7=1, VLOOKUP('Diversity&amp;Inclusion'!$A73, Translation!$A:$S, 'Diversity&amp;Inclusion'!C$1, FALSE),
    Content_!$D$7=2, VLOOKUP('Diversity&amp;Inclusion'!$A73, Translation!$A:$S, 'Diversity&amp;Inclusion'!C$1 + 6, FALSE),
    Content_!$D$7=3, VLOOKUP('Diversity&amp;Inclusion'!$A73, Translation!$A:$S, 'Diversity&amp;Inclusion'!C$1 + 12, FALSE)
)</f>
        <v>%</v>
      </c>
      <c r="D73" s="462">
        <v>8.0986959098992291</v>
      </c>
      <c r="E73" s="462">
        <v>9.1522157996146429</v>
      </c>
      <c r="F73" s="462">
        <v>10.309140010199162</v>
      </c>
      <c r="G73" s="456">
        <v>14.159464394400487</v>
      </c>
      <c r="H73" s="425"/>
      <c r="I73" s="425"/>
      <c r="J73" s="425"/>
      <c r="K73" s="425"/>
    </row>
    <row r="74" spans="1:11" ht="15.5" x14ac:dyDescent="0.35">
      <c r="A74" s="355" t="s">
        <v>1931</v>
      </c>
      <c r="B74" s="463"/>
      <c r="C74" s="464"/>
      <c r="D74" s="464"/>
      <c r="E74" s="464"/>
      <c r="F74" s="464"/>
      <c r="G74" s="464"/>
      <c r="H74" s="465"/>
      <c r="I74" s="465"/>
      <c r="J74" s="465"/>
      <c r="K74" s="465"/>
    </row>
    <row r="75" spans="1:11" ht="15.5" x14ac:dyDescent="0.35">
      <c r="A75" s="355" t="s">
        <v>1932</v>
      </c>
      <c r="B75" s="484" t="str" cm="1">
        <f t="array" ref="B75">_xlfn.IFS(
    Content_!$D$7=1, VLOOKUP('Diversity&amp;Inclusion'!$A75, Translation!$A:$S, 'Diversity&amp;Inclusion'!B$1, FALSE),
    Content_!$D$7=2, VLOOKUP('Diversity&amp;Inclusion'!$A75, Translation!$A:$S, 'Diversity&amp;Inclusion'!B$1 + 6, FALSE),
    Content_!$D$7=3, VLOOKUP('Diversity&amp;Inclusion'!$A75, Translation!$A:$S, 'Diversity&amp;Inclusion'!B$1 + 12, FALSE)
)</f>
        <v>GRI 405-1</v>
      </c>
      <c r="C75" s="361" t="str" cm="1">
        <f t="array" ref="C75">_xlfn.IFS(
    Content_!$D$7=1, VLOOKUP('Diversity&amp;Inclusion'!$A75, Translation!$A:$S, 'Diversity&amp;Inclusion'!C$1, FALSE),
    Content_!$D$7=2, VLOOKUP('Diversity&amp;Inclusion'!$A75, Translation!$A:$S, 'Diversity&amp;Inclusion'!C$1 + 6, FALSE),
    Content_!$D$7=3, VLOOKUP('Diversity&amp;Inclusion'!$A75, Translation!$A:$S, 'Diversity&amp;Inclusion'!C$1 + 12, FALSE)
)</f>
        <v>Единица измерения</v>
      </c>
      <c r="D75" s="440">
        <v>2020</v>
      </c>
      <c r="E75" s="440">
        <v>2021</v>
      </c>
      <c r="F75" s="441">
        <v>2022</v>
      </c>
      <c r="G75" s="440">
        <v>2023</v>
      </c>
      <c r="H75" s="505"/>
      <c r="I75" s="505"/>
      <c r="J75" s="505"/>
      <c r="K75" s="505"/>
    </row>
    <row r="76" spans="1:11" ht="15.5" x14ac:dyDescent="0.35">
      <c r="A76" s="355" t="s">
        <v>1933</v>
      </c>
      <c r="B76" s="506" t="str" cm="1">
        <f t="array" ref="B76">_xlfn.IFS(
    Content_!$D$7=1, VLOOKUP('Diversity&amp;Inclusion'!$A76, Translation!$A:$S, 'Diversity&amp;Inclusion'!B$1, FALSE),
    Content_!$D$7=2, VLOOKUP('Diversity&amp;Inclusion'!$A76, Translation!$A:$S, 'Diversity&amp;Inclusion'!B$1 + 6, FALSE),
    Content_!$D$7=3, VLOOKUP('Diversity&amp;Inclusion'!$A76, Translation!$A:$S, 'Diversity&amp;Inclusion'!B$1 + 12, FALSE)
)</f>
        <v>Персонал с ограниченными возможностями здоровья</v>
      </c>
      <c r="C76" s="444" t="str" cm="1">
        <f t="array" ref="C76">_xlfn.IFS(
    Content_!$D$7=1, VLOOKUP('Diversity&amp;Inclusion'!$A76, Translation!$A:$S, 'Diversity&amp;Inclusion'!C$1, FALSE),
    Content_!$D$7=2, VLOOKUP('Diversity&amp;Inclusion'!$A76, Translation!$A:$S, 'Diversity&amp;Inclusion'!C$1 + 6, FALSE),
    Content_!$D$7=3, VLOOKUP('Diversity&amp;Inclusion'!$A76, Translation!$A:$S, 'Diversity&amp;Inclusion'!C$1 + 12, FALSE)
)</f>
        <v>чел.</v>
      </c>
      <c r="D76" s="487">
        <v>2304</v>
      </c>
      <c r="E76" s="487">
        <v>2489</v>
      </c>
      <c r="F76" s="487">
        <v>2684</v>
      </c>
      <c r="G76" s="488">
        <v>2764</v>
      </c>
      <c r="H76" s="465"/>
      <c r="I76" s="465"/>
      <c r="J76" s="465"/>
      <c r="K76" s="465"/>
    </row>
    <row r="77" spans="1:11" ht="15.5" x14ac:dyDescent="0.35">
      <c r="A77" s="355" t="s">
        <v>1934</v>
      </c>
      <c r="B77" s="507" t="str" cm="1">
        <f t="array" ref="B77">_xlfn.IFS(
    Content_!$D$7=1, VLOOKUP('Diversity&amp;Inclusion'!$A77, Translation!$A:$S, 'Diversity&amp;Inclusion'!B$1, FALSE),
    Content_!$D$7=2, VLOOKUP('Diversity&amp;Inclusion'!$A77, Translation!$A:$S, 'Diversity&amp;Inclusion'!B$1 + 6, FALSE),
    Content_!$D$7=3, VLOOKUP('Diversity&amp;Inclusion'!$A77, Translation!$A:$S, 'Diversity&amp;Inclusion'!B$1 + 12, FALSE)
)</f>
        <v>Республика Казахстан</v>
      </c>
      <c r="C77" s="479" t="str" cm="1">
        <f t="array" ref="C77">_xlfn.IFS(
    Content_!$D$7=1, VLOOKUP('Diversity&amp;Inclusion'!$A77, Translation!$A:$S, 'Diversity&amp;Inclusion'!C$1, FALSE),
    Content_!$D$7=2, VLOOKUP('Diversity&amp;Inclusion'!$A77, Translation!$A:$S, 'Diversity&amp;Inclusion'!C$1 + 6, FALSE),
    Content_!$D$7=3, VLOOKUP('Diversity&amp;Inclusion'!$A77, Translation!$A:$S, 'Diversity&amp;Inclusion'!C$1 + 12, FALSE)
)</f>
        <v>чел.</v>
      </c>
      <c r="D77" s="458">
        <v>2293</v>
      </c>
      <c r="E77" s="458">
        <v>2481</v>
      </c>
      <c r="F77" s="458">
        <v>2672</v>
      </c>
      <c r="G77" s="460">
        <v>2749</v>
      </c>
      <c r="H77" s="465"/>
      <c r="I77" s="465"/>
      <c r="J77" s="465"/>
      <c r="K77" s="465"/>
    </row>
    <row r="78" spans="1:11" ht="15.5" x14ac:dyDescent="0.35">
      <c r="A78" s="355" t="s">
        <v>1935</v>
      </c>
      <c r="B78" s="478" t="str" cm="1">
        <f t="array" ref="B78">_xlfn.IFS(
    Content_!$D$7=1, VLOOKUP('Diversity&amp;Inclusion'!$A78, Translation!$A:$S, 'Diversity&amp;Inclusion'!B$1, FALSE),
    Content_!$D$7=2, VLOOKUP('Diversity&amp;Inclusion'!$A78, Translation!$A:$S, 'Diversity&amp;Inclusion'!B$1 + 6, FALSE),
    Content_!$D$7=3, VLOOKUP('Diversity&amp;Inclusion'!$A78, Translation!$A:$S, 'Diversity&amp;Inclusion'!B$1 + 12, FALSE)
)</f>
        <v>Абайская  область</v>
      </c>
      <c r="C78" s="479" t="str" cm="1">
        <f t="array" ref="C78">_xlfn.IFS(
    Content_!$D$7=1, VLOOKUP('Diversity&amp;Inclusion'!$A78, Translation!$A:$S, 'Diversity&amp;Inclusion'!C$1, FALSE),
    Content_!$D$7=2, VLOOKUP('Diversity&amp;Inclusion'!$A78, Translation!$A:$S, 'Diversity&amp;Inclusion'!C$1 + 6, FALSE),
    Content_!$D$7=3, VLOOKUP('Diversity&amp;Inclusion'!$A78, Translation!$A:$S, 'Diversity&amp;Inclusion'!C$1 + 12, FALSE)
)</f>
        <v>чел.</v>
      </c>
      <c r="D78" s="458">
        <v>0</v>
      </c>
      <c r="E78" s="458">
        <v>0</v>
      </c>
      <c r="F78" s="458">
        <v>2</v>
      </c>
      <c r="G78" s="460">
        <v>36</v>
      </c>
      <c r="H78" s="465"/>
      <c r="I78" s="465"/>
      <c r="J78" s="465"/>
      <c r="K78" s="465"/>
    </row>
    <row r="79" spans="1:11" ht="15.5" x14ac:dyDescent="0.35">
      <c r="A79" s="355" t="s">
        <v>1936</v>
      </c>
      <c r="B79" s="478" t="str" cm="1">
        <f t="array" ref="B79">_xlfn.IFS(
    Content_!$D$7=1, VLOOKUP('Diversity&amp;Inclusion'!$A79, Translation!$A:$S, 'Diversity&amp;Inclusion'!B$1, FALSE),
    Content_!$D$7=2, VLOOKUP('Diversity&amp;Inclusion'!$A79, Translation!$A:$S, 'Diversity&amp;Inclusion'!B$1 + 6, FALSE),
    Content_!$D$7=3, VLOOKUP('Diversity&amp;Inclusion'!$A79, Translation!$A:$S, 'Diversity&amp;Inclusion'!B$1 + 12, FALSE)
)</f>
        <v>Акмолинская область</v>
      </c>
      <c r="C79" s="479" t="str" cm="1">
        <f t="array" ref="C79">_xlfn.IFS(
    Content_!$D$7=1, VLOOKUP('Diversity&amp;Inclusion'!$A79, Translation!$A:$S, 'Diversity&amp;Inclusion'!C$1, FALSE),
    Content_!$D$7=2, VLOOKUP('Diversity&amp;Inclusion'!$A79, Translation!$A:$S, 'Diversity&amp;Inclusion'!C$1 + 6, FALSE),
    Content_!$D$7=3, VLOOKUP('Diversity&amp;Inclusion'!$A79, Translation!$A:$S, 'Diversity&amp;Inclusion'!C$1 + 12, FALSE)
)</f>
        <v>чел.</v>
      </c>
      <c r="D79" s="458">
        <v>84</v>
      </c>
      <c r="E79" s="458">
        <v>91</v>
      </c>
      <c r="F79" s="458">
        <v>104</v>
      </c>
      <c r="G79" s="460">
        <v>137</v>
      </c>
      <c r="H79" s="465"/>
      <c r="I79" s="465"/>
      <c r="J79" s="465"/>
      <c r="K79" s="465"/>
    </row>
    <row r="80" spans="1:11" ht="15.5" x14ac:dyDescent="0.35">
      <c r="A80" s="355" t="s">
        <v>1937</v>
      </c>
      <c r="B80" s="478" t="str" cm="1">
        <f t="array" ref="B80">_xlfn.IFS(
    Content_!$D$7=1, VLOOKUP('Diversity&amp;Inclusion'!$A80, Translation!$A:$S, 'Diversity&amp;Inclusion'!B$1, FALSE),
    Content_!$D$7=2, VLOOKUP('Diversity&amp;Inclusion'!$A80, Translation!$A:$S, 'Diversity&amp;Inclusion'!B$1 + 6, FALSE),
    Content_!$D$7=3, VLOOKUP('Diversity&amp;Inclusion'!$A80, Translation!$A:$S, 'Diversity&amp;Inclusion'!B$1 + 12, FALSE)
)</f>
        <v>Актюбинская область</v>
      </c>
      <c r="C80" s="479" t="str" cm="1">
        <f t="array" ref="C80">_xlfn.IFS(
    Content_!$D$7=1, VLOOKUP('Diversity&amp;Inclusion'!$A80, Translation!$A:$S, 'Diversity&amp;Inclusion'!C$1, FALSE),
    Content_!$D$7=2, VLOOKUP('Diversity&amp;Inclusion'!$A80, Translation!$A:$S, 'Diversity&amp;Inclusion'!C$1 + 6, FALSE),
    Content_!$D$7=3, VLOOKUP('Diversity&amp;Inclusion'!$A80, Translation!$A:$S, 'Diversity&amp;Inclusion'!C$1 + 12, FALSE)
)</f>
        <v>чел.</v>
      </c>
      <c r="D80" s="458">
        <v>107</v>
      </c>
      <c r="E80" s="458">
        <v>105</v>
      </c>
      <c r="F80" s="458">
        <v>108</v>
      </c>
      <c r="G80" s="460">
        <v>119</v>
      </c>
      <c r="H80" s="465"/>
      <c r="I80" s="465"/>
      <c r="J80" s="465"/>
      <c r="K80" s="465"/>
    </row>
    <row r="81" spans="1:11" ht="15.5" x14ac:dyDescent="0.35">
      <c r="A81" s="355" t="s">
        <v>1938</v>
      </c>
      <c r="B81" s="478" t="str" cm="1">
        <f t="array" ref="B81">_xlfn.IFS(
    Content_!$D$7=1, VLOOKUP('Diversity&amp;Inclusion'!$A81, Translation!$A:$S, 'Diversity&amp;Inclusion'!B$1, FALSE),
    Content_!$D$7=2, VLOOKUP('Diversity&amp;Inclusion'!$A81, Translation!$A:$S, 'Diversity&amp;Inclusion'!B$1 + 6, FALSE),
    Content_!$D$7=3, VLOOKUP('Diversity&amp;Inclusion'!$A81, Translation!$A:$S, 'Diversity&amp;Inclusion'!B$1 + 12, FALSE)
)</f>
        <v>Алматинская область</v>
      </c>
      <c r="C81" s="479" t="str" cm="1">
        <f t="array" ref="C81">_xlfn.IFS(
    Content_!$D$7=1, VLOOKUP('Diversity&amp;Inclusion'!$A81, Translation!$A:$S, 'Diversity&amp;Inclusion'!C$1, FALSE),
    Content_!$D$7=2, VLOOKUP('Diversity&amp;Inclusion'!$A81, Translation!$A:$S, 'Diversity&amp;Inclusion'!C$1 + 6, FALSE),
    Content_!$D$7=3, VLOOKUP('Diversity&amp;Inclusion'!$A81, Translation!$A:$S, 'Diversity&amp;Inclusion'!C$1 + 12, FALSE)
)</f>
        <v>чел.</v>
      </c>
      <c r="D81" s="458">
        <v>95</v>
      </c>
      <c r="E81" s="458">
        <v>85</v>
      </c>
      <c r="F81" s="458">
        <v>94</v>
      </c>
      <c r="G81" s="460">
        <v>66</v>
      </c>
      <c r="H81" s="465"/>
      <c r="I81" s="465"/>
      <c r="J81" s="465"/>
      <c r="K81" s="465"/>
    </row>
    <row r="82" spans="1:11" ht="15.5" x14ac:dyDescent="0.35">
      <c r="A82" s="355" t="s">
        <v>1939</v>
      </c>
      <c r="B82" s="478" t="str" cm="1">
        <f t="array" ref="B82">_xlfn.IFS(
    Content_!$D$7=1, VLOOKUP('Diversity&amp;Inclusion'!$A82, Translation!$A:$S, 'Diversity&amp;Inclusion'!B$1, FALSE),
    Content_!$D$7=2, VLOOKUP('Diversity&amp;Inclusion'!$A82, Translation!$A:$S, 'Diversity&amp;Inclusion'!B$1 + 6, FALSE),
    Content_!$D$7=3, VLOOKUP('Diversity&amp;Inclusion'!$A82, Translation!$A:$S, 'Diversity&amp;Inclusion'!B$1 + 12, FALSE)
)</f>
        <v>Атырауская область</v>
      </c>
      <c r="C82" s="479" t="str" cm="1">
        <f t="array" ref="C82">_xlfn.IFS(
    Content_!$D$7=1, VLOOKUP('Diversity&amp;Inclusion'!$A82, Translation!$A:$S, 'Diversity&amp;Inclusion'!C$1, FALSE),
    Content_!$D$7=2, VLOOKUP('Diversity&amp;Inclusion'!$A82, Translation!$A:$S, 'Diversity&amp;Inclusion'!C$1 + 6, FALSE),
    Content_!$D$7=3, VLOOKUP('Diversity&amp;Inclusion'!$A82, Translation!$A:$S, 'Diversity&amp;Inclusion'!C$1 + 12, FALSE)
)</f>
        <v>чел.</v>
      </c>
      <c r="D82" s="458">
        <v>187</v>
      </c>
      <c r="E82" s="458">
        <v>213</v>
      </c>
      <c r="F82" s="458">
        <v>219</v>
      </c>
      <c r="G82" s="460">
        <v>214</v>
      </c>
      <c r="H82" s="465"/>
      <c r="I82" s="465"/>
      <c r="J82" s="465"/>
      <c r="K82" s="465"/>
    </row>
    <row r="83" spans="1:11" ht="15.5" x14ac:dyDescent="0.35">
      <c r="A83" s="355" t="s">
        <v>1940</v>
      </c>
      <c r="B83" s="478" t="str" cm="1">
        <f t="array" ref="B83">_xlfn.IFS(
    Content_!$D$7=1, VLOOKUP('Diversity&amp;Inclusion'!$A83, Translation!$A:$S, 'Diversity&amp;Inclusion'!B$1, FALSE),
    Content_!$D$7=2, VLOOKUP('Diversity&amp;Inclusion'!$A83, Translation!$A:$S, 'Diversity&amp;Inclusion'!B$1 + 6, FALSE),
    Content_!$D$7=3, VLOOKUP('Diversity&amp;Inclusion'!$A83, Translation!$A:$S, 'Diversity&amp;Inclusion'!B$1 + 12, FALSE)
)</f>
        <v>Западно-Казахстанская область</v>
      </c>
      <c r="C83" s="479" t="str" cm="1">
        <f t="array" ref="C83">_xlfn.IFS(
    Content_!$D$7=1, VLOOKUP('Diversity&amp;Inclusion'!$A83, Translation!$A:$S, 'Diversity&amp;Inclusion'!C$1, FALSE),
    Content_!$D$7=2, VLOOKUP('Diversity&amp;Inclusion'!$A83, Translation!$A:$S, 'Diversity&amp;Inclusion'!C$1 + 6, FALSE),
    Content_!$D$7=3, VLOOKUP('Diversity&amp;Inclusion'!$A83, Translation!$A:$S, 'Diversity&amp;Inclusion'!C$1 + 12, FALSE)
)</f>
        <v>чел.</v>
      </c>
      <c r="D83" s="458">
        <v>56</v>
      </c>
      <c r="E83" s="458">
        <v>59</v>
      </c>
      <c r="F83" s="458">
        <v>54</v>
      </c>
      <c r="G83" s="460">
        <v>47</v>
      </c>
      <c r="H83" s="465"/>
      <c r="I83" s="465"/>
      <c r="J83" s="465"/>
      <c r="K83" s="465"/>
    </row>
    <row r="84" spans="1:11" ht="15.5" x14ac:dyDescent="0.35">
      <c r="A84" s="355" t="s">
        <v>1941</v>
      </c>
      <c r="B84" s="478" t="str" cm="1">
        <f t="array" ref="B84">_xlfn.IFS(
    Content_!$D$7=1, VLOOKUP('Diversity&amp;Inclusion'!$A84, Translation!$A:$S, 'Diversity&amp;Inclusion'!B$1, FALSE),
    Content_!$D$7=2, VLOOKUP('Diversity&amp;Inclusion'!$A84, Translation!$A:$S, 'Diversity&amp;Inclusion'!B$1 + 6, FALSE),
    Content_!$D$7=3, VLOOKUP('Diversity&amp;Inclusion'!$A84, Translation!$A:$S, 'Diversity&amp;Inclusion'!B$1 + 12, FALSE)
)</f>
        <v>Жамбылская  область</v>
      </c>
      <c r="C84" s="479" t="str" cm="1">
        <f t="array" ref="C84">_xlfn.IFS(
    Content_!$D$7=1, VLOOKUP('Diversity&amp;Inclusion'!$A84, Translation!$A:$S, 'Diversity&amp;Inclusion'!C$1, FALSE),
    Content_!$D$7=2, VLOOKUP('Diversity&amp;Inclusion'!$A84, Translation!$A:$S, 'Diversity&amp;Inclusion'!C$1 + 6, FALSE),
    Content_!$D$7=3, VLOOKUP('Diversity&amp;Inclusion'!$A84, Translation!$A:$S, 'Diversity&amp;Inclusion'!C$1 + 12, FALSE)
)</f>
        <v>чел.</v>
      </c>
      <c r="D84" s="458">
        <v>88</v>
      </c>
      <c r="E84" s="458">
        <v>81</v>
      </c>
      <c r="F84" s="458">
        <v>107</v>
      </c>
      <c r="G84" s="460">
        <v>94</v>
      </c>
      <c r="H84" s="465"/>
      <c r="I84" s="465"/>
      <c r="J84" s="465"/>
      <c r="K84" s="465"/>
    </row>
    <row r="85" spans="1:11" ht="15.5" x14ac:dyDescent="0.35">
      <c r="A85" s="355" t="s">
        <v>1942</v>
      </c>
      <c r="B85" s="478" t="str" cm="1">
        <f t="array" ref="B85">_xlfn.IFS(
    Content_!$D$7=1, VLOOKUP('Diversity&amp;Inclusion'!$A85, Translation!$A:$S, 'Diversity&amp;Inclusion'!B$1, FALSE),
    Content_!$D$7=2, VLOOKUP('Diversity&amp;Inclusion'!$A85, Translation!$A:$S, 'Diversity&amp;Inclusion'!B$1 + 6, FALSE),
    Content_!$D$7=3, VLOOKUP('Diversity&amp;Inclusion'!$A85, Translation!$A:$S, 'Diversity&amp;Inclusion'!B$1 + 12, FALSE)
)</f>
        <v>Жетысуская область</v>
      </c>
      <c r="C85" s="479" t="str" cm="1">
        <f t="array" ref="C85">_xlfn.IFS(
    Content_!$D$7=1, VLOOKUP('Diversity&amp;Inclusion'!$A85, Translation!$A:$S, 'Diversity&amp;Inclusion'!C$1, FALSE),
    Content_!$D$7=2, VLOOKUP('Diversity&amp;Inclusion'!$A85, Translation!$A:$S, 'Diversity&amp;Inclusion'!C$1 + 6, FALSE),
    Content_!$D$7=3, VLOOKUP('Diversity&amp;Inclusion'!$A85, Translation!$A:$S, 'Diversity&amp;Inclusion'!C$1 + 12, FALSE)
)</f>
        <v>чел.</v>
      </c>
      <c r="D85" s="458">
        <v>9</v>
      </c>
      <c r="E85" s="458">
        <v>11</v>
      </c>
      <c r="F85" s="458">
        <v>18</v>
      </c>
      <c r="G85" s="460">
        <v>46</v>
      </c>
      <c r="H85" s="465"/>
      <c r="I85" s="465"/>
      <c r="J85" s="465"/>
      <c r="K85" s="465"/>
    </row>
    <row r="86" spans="1:11" ht="15.5" x14ac:dyDescent="0.35">
      <c r="A86" s="355" t="s">
        <v>1943</v>
      </c>
      <c r="B86" s="478" t="str" cm="1">
        <f t="array" ref="B86">_xlfn.IFS(
    Content_!$D$7=1, VLOOKUP('Diversity&amp;Inclusion'!$A86, Translation!$A:$S, 'Diversity&amp;Inclusion'!B$1, FALSE),
    Content_!$D$7=2, VLOOKUP('Diversity&amp;Inclusion'!$A86, Translation!$A:$S, 'Diversity&amp;Inclusion'!B$1 + 6, FALSE),
    Content_!$D$7=3, VLOOKUP('Diversity&amp;Inclusion'!$A86, Translation!$A:$S, 'Diversity&amp;Inclusion'!B$1 + 12, FALSE)
)</f>
        <v>Карагандинская область</v>
      </c>
      <c r="C86" s="479" t="str" cm="1">
        <f t="array" ref="C86">_xlfn.IFS(
    Content_!$D$7=1, VLOOKUP('Diversity&amp;Inclusion'!$A86, Translation!$A:$S, 'Diversity&amp;Inclusion'!C$1, FALSE),
    Content_!$D$7=2, VLOOKUP('Diversity&amp;Inclusion'!$A86, Translation!$A:$S, 'Diversity&amp;Inclusion'!C$1 + 6, FALSE),
    Content_!$D$7=3, VLOOKUP('Diversity&amp;Inclusion'!$A86, Translation!$A:$S, 'Diversity&amp;Inclusion'!C$1 + 12, FALSE)
)</f>
        <v>чел.</v>
      </c>
      <c r="D86" s="458">
        <v>167</v>
      </c>
      <c r="E86" s="458">
        <v>176</v>
      </c>
      <c r="F86" s="458">
        <v>189</v>
      </c>
      <c r="G86" s="460">
        <v>276</v>
      </c>
      <c r="H86" s="465"/>
      <c r="I86" s="465"/>
      <c r="J86" s="465"/>
      <c r="K86" s="465"/>
    </row>
    <row r="87" spans="1:11" ht="15.5" x14ac:dyDescent="0.35">
      <c r="A87" s="355" t="s">
        <v>1944</v>
      </c>
      <c r="B87" s="478" t="str" cm="1">
        <f t="array" ref="B87">_xlfn.IFS(
    Content_!$D$7=1, VLOOKUP('Diversity&amp;Inclusion'!$A87, Translation!$A:$S, 'Diversity&amp;Inclusion'!B$1, FALSE),
    Content_!$D$7=2, VLOOKUP('Diversity&amp;Inclusion'!$A87, Translation!$A:$S, 'Diversity&amp;Inclusion'!B$1 + 6, FALSE),
    Content_!$D$7=3, VLOOKUP('Diversity&amp;Inclusion'!$A87, Translation!$A:$S, 'Diversity&amp;Inclusion'!B$1 + 12, FALSE)
)</f>
        <v>Костанайская  область</v>
      </c>
      <c r="C87" s="479" t="str" cm="1">
        <f t="array" ref="C87">_xlfn.IFS(
    Content_!$D$7=1, VLOOKUP('Diversity&amp;Inclusion'!$A87, Translation!$A:$S, 'Diversity&amp;Inclusion'!C$1, FALSE),
    Content_!$D$7=2, VLOOKUP('Diversity&amp;Inclusion'!$A87, Translation!$A:$S, 'Diversity&amp;Inclusion'!C$1 + 6, FALSE),
    Content_!$D$7=3, VLOOKUP('Diversity&amp;Inclusion'!$A87, Translation!$A:$S, 'Diversity&amp;Inclusion'!C$1 + 12, FALSE)
)</f>
        <v>чел.</v>
      </c>
      <c r="D87" s="458">
        <v>74</v>
      </c>
      <c r="E87" s="458">
        <v>90</v>
      </c>
      <c r="F87" s="458">
        <v>95</v>
      </c>
      <c r="G87" s="460">
        <v>65</v>
      </c>
      <c r="H87" s="465"/>
      <c r="I87" s="465"/>
      <c r="J87" s="465"/>
      <c r="K87" s="465"/>
    </row>
    <row r="88" spans="1:11" ht="15.5" x14ac:dyDescent="0.35">
      <c r="A88" s="355" t="s">
        <v>1945</v>
      </c>
      <c r="B88" s="478" t="str" cm="1">
        <f t="array" ref="B88">_xlfn.IFS(
    Content_!$D$7=1, VLOOKUP('Diversity&amp;Inclusion'!$A88, Translation!$A:$S, 'Diversity&amp;Inclusion'!B$1, FALSE),
    Content_!$D$7=2, VLOOKUP('Diversity&amp;Inclusion'!$A88, Translation!$A:$S, 'Diversity&amp;Inclusion'!B$1 + 6, FALSE),
    Content_!$D$7=3, VLOOKUP('Diversity&amp;Inclusion'!$A88, Translation!$A:$S, 'Diversity&amp;Inclusion'!B$1 + 12, FALSE)
)</f>
        <v>Кызылординская область</v>
      </c>
      <c r="C88" s="479" t="str" cm="1">
        <f t="array" ref="C88">_xlfn.IFS(
    Content_!$D$7=1, VLOOKUP('Diversity&amp;Inclusion'!$A88, Translation!$A:$S, 'Diversity&amp;Inclusion'!C$1, FALSE),
    Content_!$D$7=2, VLOOKUP('Diversity&amp;Inclusion'!$A88, Translation!$A:$S, 'Diversity&amp;Inclusion'!C$1 + 6, FALSE),
    Content_!$D$7=3, VLOOKUP('Diversity&amp;Inclusion'!$A88, Translation!$A:$S, 'Diversity&amp;Inclusion'!C$1 + 12, FALSE)
)</f>
        <v>чел.</v>
      </c>
      <c r="D88" s="458">
        <v>121</v>
      </c>
      <c r="E88" s="458">
        <v>108</v>
      </c>
      <c r="F88" s="458">
        <v>117</v>
      </c>
      <c r="G88" s="460">
        <v>136</v>
      </c>
      <c r="H88" s="465"/>
      <c r="I88" s="465"/>
      <c r="J88" s="465"/>
      <c r="K88" s="465"/>
    </row>
    <row r="89" spans="1:11" ht="15.5" x14ac:dyDescent="0.35">
      <c r="A89" s="355" t="s">
        <v>1946</v>
      </c>
      <c r="B89" s="478" t="str" cm="1">
        <f t="array" ref="B89">_xlfn.IFS(
    Content_!$D$7=1, VLOOKUP('Diversity&amp;Inclusion'!$A89, Translation!$A:$S, 'Diversity&amp;Inclusion'!B$1, FALSE),
    Content_!$D$7=2, VLOOKUP('Diversity&amp;Inclusion'!$A89, Translation!$A:$S, 'Diversity&amp;Inclusion'!B$1 + 6, FALSE),
    Content_!$D$7=3, VLOOKUP('Diversity&amp;Inclusion'!$A89, Translation!$A:$S, 'Diversity&amp;Inclusion'!B$1 + 12, FALSE)
)</f>
        <v>Мангистауская область</v>
      </c>
      <c r="C89" s="479" t="str" cm="1">
        <f t="array" ref="C89">_xlfn.IFS(
    Content_!$D$7=1, VLOOKUP('Diversity&amp;Inclusion'!$A89, Translation!$A:$S, 'Diversity&amp;Inclusion'!C$1, FALSE),
    Content_!$D$7=2, VLOOKUP('Diversity&amp;Inclusion'!$A89, Translation!$A:$S, 'Diversity&amp;Inclusion'!C$1 + 6, FALSE),
    Content_!$D$7=3, VLOOKUP('Diversity&amp;Inclusion'!$A89, Translation!$A:$S, 'Diversity&amp;Inclusion'!C$1 + 12, FALSE)
)</f>
        <v>чел.</v>
      </c>
      <c r="D89" s="458">
        <v>292</v>
      </c>
      <c r="E89" s="458">
        <v>444</v>
      </c>
      <c r="F89" s="458">
        <v>474</v>
      </c>
      <c r="G89" s="460">
        <v>346</v>
      </c>
      <c r="H89" s="465"/>
      <c r="I89" s="465"/>
      <c r="J89" s="465"/>
      <c r="K89" s="465"/>
    </row>
    <row r="90" spans="1:11" ht="15.5" x14ac:dyDescent="0.35">
      <c r="A90" s="355" t="s">
        <v>1947</v>
      </c>
      <c r="B90" s="478" t="str" cm="1">
        <f t="array" ref="B90">_xlfn.IFS(
    Content_!$D$7=1, VLOOKUP('Diversity&amp;Inclusion'!$A90, Translation!$A:$S, 'Diversity&amp;Inclusion'!B$1, FALSE),
    Content_!$D$7=2, VLOOKUP('Diversity&amp;Inclusion'!$A90, Translation!$A:$S, 'Diversity&amp;Inclusion'!B$1 + 6, FALSE),
    Content_!$D$7=3, VLOOKUP('Diversity&amp;Inclusion'!$A90, Translation!$A:$S, 'Diversity&amp;Inclusion'!B$1 + 12, FALSE)
)</f>
        <v>Павлодарская область</v>
      </c>
      <c r="C90" s="479" t="str" cm="1">
        <f t="array" ref="C90">_xlfn.IFS(
    Content_!$D$7=1, VLOOKUP('Diversity&amp;Inclusion'!$A90, Translation!$A:$S, 'Diversity&amp;Inclusion'!C$1, FALSE),
    Content_!$D$7=2, VLOOKUP('Diversity&amp;Inclusion'!$A90, Translation!$A:$S, 'Diversity&amp;Inclusion'!C$1 + 6, FALSE),
    Content_!$D$7=3, VLOOKUP('Diversity&amp;Inclusion'!$A90, Translation!$A:$S, 'Diversity&amp;Inclusion'!C$1 + 12, FALSE)
)</f>
        <v>чел.</v>
      </c>
      <c r="D90" s="458">
        <v>186</v>
      </c>
      <c r="E90" s="458">
        <v>187</v>
      </c>
      <c r="F90" s="458">
        <v>192</v>
      </c>
      <c r="G90" s="460">
        <v>192</v>
      </c>
      <c r="H90" s="465"/>
      <c r="I90" s="465"/>
      <c r="J90" s="465"/>
      <c r="K90" s="465"/>
    </row>
    <row r="91" spans="1:11" ht="15.5" x14ac:dyDescent="0.35">
      <c r="A91" s="355" t="s">
        <v>1948</v>
      </c>
      <c r="B91" s="478" t="str" cm="1">
        <f t="array" ref="B91">_xlfn.IFS(
    Content_!$D$7=1, VLOOKUP('Diversity&amp;Inclusion'!$A91, Translation!$A:$S, 'Diversity&amp;Inclusion'!B$1, FALSE),
    Content_!$D$7=2, VLOOKUP('Diversity&amp;Inclusion'!$A91, Translation!$A:$S, 'Diversity&amp;Inclusion'!B$1 + 6, FALSE),
    Content_!$D$7=3, VLOOKUP('Diversity&amp;Inclusion'!$A91, Translation!$A:$S, 'Diversity&amp;Inclusion'!B$1 + 12, FALSE)
)</f>
        <v>Северо-Казахстанская область</v>
      </c>
      <c r="C91" s="479" t="str" cm="1">
        <f t="array" ref="C91">_xlfn.IFS(
    Content_!$D$7=1, VLOOKUP('Diversity&amp;Inclusion'!$A91, Translation!$A:$S, 'Diversity&amp;Inclusion'!C$1, FALSE),
    Content_!$D$7=2, VLOOKUP('Diversity&amp;Inclusion'!$A91, Translation!$A:$S, 'Diversity&amp;Inclusion'!C$1 + 6, FALSE),
    Content_!$D$7=3, VLOOKUP('Diversity&amp;Inclusion'!$A91, Translation!$A:$S, 'Diversity&amp;Inclusion'!C$1 + 12, FALSE)
)</f>
        <v>чел.</v>
      </c>
      <c r="D91" s="458">
        <v>33</v>
      </c>
      <c r="E91" s="458">
        <v>29</v>
      </c>
      <c r="F91" s="458">
        <v>31</v>
      </c>
      <c r="G91" s="460">
        <v>32</v>
      </c>
      <c r="H91" s="465"/>
      <c r="I91" s="465"/>
      <c r="J91" s="465"/>
      <c r="K91" s="465"/>
    </row>
    <row r="92" spans="1:11" ht="15.5" x14ac:dyDescent="0.35">
      <c r="A92" s="355" t="s">
        <v>1949</v>
      </c>
      <c r="B92" s="478" t="str" cm="1">
        <f t="array" ref="B92">_xlfn.IFS(
    Content_!$D$7=1, VLOOKUP('Diversity&amp;Inclusion'!$A92, Translation!$A:$S, 'Diversity&amp;Inclusion'!B$1, FALSE),
    Content_!$D$7=2, VLOOKUP('Diversity&amp;Inclusion'!$A92, Translation!$A:$S, 'Diversity&amp;Inclusion'!B$1 + 6, FALSE),
    Content_!$D$7=3, VLOOKUP('Diversity&amp;Inclusion'!$A92, Translation!$A:$S, 'Diversity&amp;Inclusion'!B$1 + 12, FALSE)
)</f>
        <v>Туркестанская  область</v>
      </c>
      <c r="C92" s="479" t="str" cm="1">
        <f t="array" ref="C92">_xlfn.IFS(
    Content_!$D$7=1, VLOOKUP('Diversity&amp;Inclusion'!$A92, Translation!$A:$S, 'Diversity&amp;Inclusion'!C$1, FALSE),
    Content_!$D$7=2, VLOOKUP('Diversity&amp;Inclusion'!$A92, Translation!$A:$S, 'Diversity&amp;Inclusion'!C$1 + 6, FALSE),
    Content_!$D$7=3, VLOOKUP('Diversity&amp;Inclusion'!$A92, Translation!$A:$S, 'Diversity&amp;Inclusion'!C$1 + 12, FALSE)
)</f>
        <v>чел.</v>
      </c>
      <c r="D92" s="458">
        <v>198</v>
      </c>
      <c r="E92" s="458">
        <v>209</v>
      </c>
      <c r="F92" s="458">
        <v>228</v>
      </c>
      <c r="G92" s="460">
        <v>271</v>
      </c>
      <c r="H92" s="465"/>
      <c r="I92" s="465"/>
      <c r="J92" s="465"/>
      <c r="K92" s="465"/>
    </row>
    <row r="93" spans="1:11" ht="15.5" x14ac:dyDescent="0.35">
      <c r="A93" s="355" t="s">
        <v>1950</v>
      </c>
      <c r="B93" s="478" t="str" cm="1">
        <f t="array" ref="B93">_xlfn.IFS(
    Content_!$D$7=1, VLOOKUP('Diversity&amp;Inclusion'!$A93, Translation!$A:$S, 'Diversity&amp;Inclusion'!B$1, FALSE),
    Content_!$D$7=2, VLOOKUP('Diversity&amp;Inclusion'!$A93, Translation!$A:$S, 'Diversity&amp;Inclusion'!B$1 + 6, FALSE),
    Content_!$D$7=3, VLOOKUP('Diversity&amp;Inclusion'!$A93, Translation!$A:$S, 'Diversity&amp;Inclusion'!B$1 + 12, FALSE)
)</f>
        <v>Улытауская область</v>
      </c>
      <c r="C93" s="479" t="str" cm="1">
        <f t="array" ref="C93">_xlfn.IFS(
    Content_!$D$7=1, VLOOKUP('Diversity&amp;Inclusion'!$A93, Translation!$A:$S, 'Diversity&amp;Inclusion'!C$1, FALSE),
    Content_!$D$7=2, VLOOKUP('Diversity&amp;Inclusion'!$A93, Translation!$A:$S, 'Diversity&amp;Inclusion'!C$1 + 6, FALSE),
    Content_!$D$7=3, VLOOKUP('Diversity&amp;Inclusion'!$A93, Translation!$A:$S, 'Diversity&amp;Inclusion'!C$1 + 12, FALSE)
)</f>
        <v>чел.</v>
      </c>
      <c r="D93" s="458">
        <v>0</v>
      </c>
      <c r="E93" s="458">
        <v>0</v>
      </c>
      <c r="F93" s="458">
        <v>2</v>
      </c>
      <c r="G93" s="460">
        <v>37</v>
      </c>
      <c r="H93" s="465"/>
      <c r="I93" s="465"/>
      <c r="J93" s="465"/>
      <c r="K93" s="465"/>
    </row>
    <row r="94" spans="1:11" ht="15.5" x14ac:dyDescent="0.35">
      <c r="A94" s="355" t="s">
        <v>1951</v>
      </c>
      <c r="B94" s="478" t="str" cm="1">
        <f t="array" ref="B94">_xlfn.IFS(
    Content_!$D$7=1, VLOOKUP('Diversity&amp;Inclusion'!$A94, Translation!$A:$S, 'Diversity&amp;Inclusion'!B$1, FALSE),
    Content_!$D$7=2, VLOOKUP('Diversity&amp;Inclusion'!$A94, Translation!$A:$S, 'Diversity&amp;Inclusion'!B$1 + 6, FALSE),
    Content_!$D$7=3, VLOOKUP('Diversity&amp;Inclusion'!$A94, Translation!$A:$S, 'Diversity&amp;Inclusion'!B$1 + 12, FALSE)
)</f>
        <v>Восточно-Казахстанская область</v>
      </c>
      <c r="C94" s="479" t="str" cm="1">
        <f t="array" ref="C94">_xlfn.IFS(
    Content_!$D$7=1, VLOOKUP('Diversity&amp;Inclusion'!$A94, Translation!$A:$S, 'Diversity&amp;Inclusion'!C$1, FALSE),
    Content_!$D$7=2, VLOOKUP('Diversity&amp;Inclusion'!$A94, Translation!$A:$S, 'Diversity&amp;Inclusion'!C$1 + 6, FALSE),
    Content_!$D$7=3, VLOOKUP('Diversity&amp;Inclusion'!$A94, Translation!$A:$S, 'Diversity&amp;Inclusion'!C$1 + 12, FALSE)
)</f>
        <v>чел.</v>
      </c>
      <c r="D94" s="458">
        <v>113</v>
      </c>
      <c r="E94" s="458">
        <v>113</v>
      </c>
      <c r="F94" s="458">
        <v>125</v>
      </c>
      <c r="G94" s="460">
        <v>73</v>
      </c>
      <c r="H94" s="465"/>
      <c r="I94" s="465"/>
      <c r="J94" s="465"/>
      <c r="K94" s="465"/>
    </row>
    <row r="95" spans="1:11" ht="15.5" x14ac:dyDescent="0.35">
      <c r="A95" s="355" t="s">
        <v>1952</v>
      </c>
      <c r="B95" s="478" t="str" cm="1">
        <f t="array" ref="B95">_xlfn.IFS(
    Content_!$D$7=1, VLOOKUP('Diversity&amp;Inclusion'!$A95, Translation!$A:$S, 'Diversity&amp;Inclusion'!B$1, FALSE),
    Content_!$D$7=2, VLOOKUP('Diversity&amp;Inclusion'!$A95, Translation!$A:$S, 'Diversity&amp;Inclusion'!B$1 + 6, FALSE),
    Content_!$D$7=3, VLOOKUP('Diversity&amp;Inclusion'!$A95, Translation!$A:$S, 'Diversity&amp;Inclusion'!B$1 + 12, FALSE)
)</f>
        <v>г.Астана</v>
      </c>
      <c r="C95" s="479" t="str" cm="1">
        <f t="array" ref="C95">_xlfn.IFS(
    Content_!$D$7=1, VLOOKUP('Diversity&amp;Inclusion'!$A95, Translation!$A:$S, 'Diversity&amp;Inclusion'!C$1, FALSE),
    Content_!$D$7=2, VLOOKUP('Diversity&amp;Inclusion'!$A95, Translation!$A:$S, 'Diversity&amp;Inclusion'!C$1 + 6, FALSE),
    Content_!$D$7=3, VLOOKUP('Diversity&amp;Inclusion'!$A95, Translation!$A:$S, 'Diversity&amp;Inclusion'!C$1 + 12, FALSE)
)</f>
        <v>чел.</v>
      </c>
      <c r="D95" s="458">
        <v>141</v>
      </c>
      <c r="E95" s="458">
        <v>129</v>
      </c>
      <c r="F95" s="458">
        <v>145</v>
      </c>
      <c r="G95" s="460">
        <v>189</v>
      </c>
      <c r="H95" s="465"/>
      <c r="I95" s="465"/>
      <c r="J95" s="465"/>
      <c r="K95" s="465"/>
    </row>
    <row r="96" spans="1:11" ht="15.5" x14ac:dyDescent="0.35">
      <c r="A96" s="355" t="s">
        <v>1953</v>
      </c>
      <c r="B96" s="478" t="str" cm="1">
        <f t="array" ref="B96">_xlfn.IFS(
    Content_!$D$7=1, VLOOKUP('Diversity&amp;Inclusion'!$A96, Translation!$A:$S, 'Diversity&amp;Inclusion'!B$1, FALSE),
    Content_!$D$7=2, VLOOKUP('Diversity&amp;Inclusion'!$A96, Translation!$A:$S, 'Diversity&amp;Inclusion'!B$1 + 6, FALSE),
    Content_!$D$7=3, VLOOKUP('Diversity&amp;Inclusion'!$A96, Translation!$A:$S, 'Diversity&amp;Inclusion'!B$1 + 12, FALSE)
)</f>
        <v>г. Алматы</v>
      </c>
      <c r="C96" s="479" t="str" cm="1">
        <f t="array" ref="C96">_xlfn.IFS(
    Content_!$D$7=1, VLOOKUP('Diversity&amp;Inclusion'!$A96, Translation!$A:$S, 'Diversity&amp;Inclusion'!C$1, FALSE),
    Content_!$D$7=2, VLOOKUP('Diversity&amp;Inclusion'!$A96, Translation!$A:$S, 'Diversity&amp;Inclusion'!C$1 + 6, FALSE),
    Content_!$D$7=3, VLOOKUP('Diversity&amp;Inclusion'!$A96, Translation!$A:$S, 'Diversity&amp;Inclusion'!C$1 + 12, FALSE)
)</f>
        <v>чел.</v>
      </c>
      <c r="D96" s="458">
        <v>263</v>
      </c>
      <c r="E96" s="458">
        <v>246</v>
      </c>
      <c r="F96" s="458">
        <v>254</v>
      </c>
      <c r="G96" s="460">
        <v>293</v>
      </c>
      <c r="H96" s="465"/>
      <c r="I96" s="465"/>
      <c r="J96" s="465"/>
      <c r="K96" s="465"/>
    </row>
    <row r="97" spans="1:11" ht="15.5" x14ac:dyDescent="0.35">
      <c r="A97" s="355" t="s">
        <v>1954</v>
      </c>
      <c r="B97" s="478" t="str" cm="1">
        <f t="array" ref="B97">_xlfn.IFS(
    Content_!$D$7=1, VLOOKUP('Diversity&amp;Inclusion'!$A97, Translation!$A:$S, 'Diversity&amp;Inclusion'!B$1, FALSE),
    Content_!$D$7=2, VLOOKUP('Diversity&amp;Inclusion'!$A97, Translation!$A:$S, 'Diversity&amp;Inclusion'!B$1 + 6, FALSE),
    Content_!$D$7=3, VLOOKUP('Diversity&amp;Inclusion'!$A97, Translation!$A:$S, 'Diversity&amp;Inclusion'!B$1 + 12, FALSE)
)</f>
        <v>г. Шымкент</v>
      </c>
      <c r="C97" s="479" t="str" cm="1">
        <f t="array" ref="C97">_xlfn.IFS(
    Content_!$D$7=1, VLOOKUP('Diversity&amp;Inclusion'!$A97, Translation!$A:$S, 'Diversity&amp;Inclusion'!C$1, FALSE),
    Content_!$D$7=2, VLOOKUP('Diversity&amp;Inclusion'!$A97, Translation!$A:$S, 'Diversity&amp;Inclusion'!C$1 + 6, FALSE),
    Content_!$D$7=3, VLOOKUP('Diversity&amp;Inclusion'!$A97, Translation!$A:$S, 'Diversity&amp;Inclusion'!C$1 + 12, FALSE)
)</f>
        <v>чел.</v>
      </c>
      <c r="D97" s="458">
        <v>79</v>
      </c>
      <c r="E97" s="458">
        <v>105</v>
      </c>
      <c r="F97" s="458">
        <v>114</v>
      </c>
      <c r="G97" s="460">
        <v>80</v>
      </c>
      <c r="H97" s="465"/>
      <c r="I97" s="465"/>
      <c r="J97" s="465"/>
      <c r="K97" s="465"/>
    </row>
    <row r="98" spans="1:11" ht="15.5" x14ac:dyDescent="0.35">
      <c r="A98" s="355" t="s">
        <v>1955</v>
      </c>
      <c r="B98" s="508" t="str" cm="1">
        <f t="array" ref="B98">_xlfn.IFS(
    Content_!$D$7=1, VLOOKUP('Diversity&amp;Inclusion'!$A98, Translation!$A:$S, 'Diversity&amp;Inclusion'!B$1, FALSE),
    Content_!$D$7=2, VLOOKUP('Diversity&amp;Inclusion'!$A98, Translation!$A:$S, 'Diversity&amp;Inclusion'!B$1 + 6, FALSE),
    Content_!$D$7=3, VLOOKUP('Diversity&amp;Inclusion'!$A98, Translation!$A:$S, 'Diversity&amp;Inclusion'!B$1 + 12, FALSE)
)</f>
        <v>За пределами Республики Казахстан</v>
      </c>
      <c r="C98" s="454" t="str" cm="1">
        <f t="array" ref="C98">_xlfn.IFS(
    Content_!$D$7=1, VLOOKUP('Diversity&amp;Inclusion'!$A98, Translation!$A:$S, 'Diversity&amp;Inclusion'!C$1, FALSE),
    Content_!$D$7=2, VLOOKUP('Diversity&amp;Inclusion'!$A98, Translation!$A:$S, 'Diversity&amp;Inclusion'!C$1 + 6, FALSE),
    Content_!$D$7=3, VLOOKUP('Diversity&amp;Inclusion'!$A98, Translation!$A:$S, 'Diversity&amp;Inclusion'!C$1 + 12, FALSE)
)</f>
        <v>чел.</v>
      </c>
      <c r="D98" s="462">
        <v>11</v>
      </c>
      <c r="E98" s="462">
        <v>8</v>
      </c>
      <c r="F98" s="462">
        <v>12</v>
      </c>
      <c r="G98" s="456">
        <v>15</v>
      </c>
      <c r="H98" s="465"/>
      <c r="I98" s="465"/>
      <c r="J98" s="465"/>
      <c r="K98" s="465"/>
    </row>
    <row r="99" spans="1:11" ht="20.5" customHeight="1" x14ac:dyDescent="0.35">
      <c r="B99" s="463"/>
      <c r="C99" s="464"/>
      <c r="D99" s="464"/>
      <c r="E99" s="464"/>
      <c r="F99" s="464"/>
      <c r="G99" s="464"/>
      <c r="H99" s="465"/>
      <c r="I99" s="465"/>
      <c r="J99" s="465"/>
      <c r="K99" s="465"/>
    </row>
    <row r="100" spans="1:11" ht="20.5" customHeight="1" x14ac:dyDescent="0.35">
      <c r="B100" s="463"/>
      <c r="C100" s="464"/>
      <c r="D100" s="464"/>
      <c r="E100" s="464"/>
      <c r="F100" s="464"/>
      <c r="G100" s="464"/>
      <c r="H100" s="465"/>
      <c r="I100" s="465"/>
      <c r="J100" s="465"/>
      <c r="K100" s="465"/>
    </row>
    <row r="101" spans="1:11" ht="20.5" customHeight="1" x14ac:dyDescent="0.35">
      <c r="B101" s="463"/>
      <c r="C101" s="464"/>
      <c r="D101" s="464"/>
      <c r="E101" s="464"/>
      <c r="F101" s="464"/>
      <c r="G101" s="464"/>
      <c r="H101" s="465"/>
      <c r="I101" s="465"/>
      <c r="J101" s="465"/>
      <c r="K101" s="465"/>
    </row>
    <row r="102" spans="1:11" ht="20.5" customHeight="1" x14ac:dyDescent="0.35">
      <c r="B102" s="463"/>
      <c r="C102" s="464"/>
      <c r="D102" s="464"/>
      <c r="E102" s="464"/>
      <c r="F102" s="464"/>
      <c r="G102" s="464"/>
      <c r="H102" s="465"/>
      <c r="I102" s="465"/>
      <c r="J102" s="465"/>
      <c r="K102" s="465"/>
    </row>
    <row r="103" spans="1:11" ht="20.5" customHeight="1" x14ac:dyDescent="0.35">
      <c r="B103" s="463"/>
      <c r="C103" s="464"/>
      <c r="D103" s="464"/>
      <c r="E103" s="464"/>
      <c r="F103" s="464"/>
      <c r="G103" s="464"/>
      <c r="H103" s="465"/>
      <c r="I103" s="465"/>
      <c r="J103" s="465"/>
      <c r="K103" s="465"/>
    </row>
    <row r="104" spans="1:11" ht="20.5" customHeight="1" x14ac:dyDescent="0.35">
      <c r="B104" s="463"/>
      <c r="C104" s="464"/>
      <c r="D104" s="464"/>
      <c r="E104" s="464"/>
      <c r="F104" s="464"/>
      <c r="G104" s="464"/>
      <c r="H104" s="465"/>
      <c r="I104" s="465"/>
      <c r="J104" s="465"/>
      <c r="K104" s="465"/>
    </row>
    <row r="105" spans="1:11" ht="20.5" customHeight="1" x14ac:dyDescent="0.35">
      <c r="B105" s="463"/>
      <c r="C105" s="464"/>
      <c r="D105" s="464"/>
      <c r="E105" s="464"/>
      <c r="F105" s="464"/>
      <c r="G105" s="464"/>
      <c r="H105" s="465"/>
      <c r="I105" s="465"/>
      <c r="J105" s="465"/>
      <c r="K105" s="465"/>
    </row>
    <row r="106" spans="1:11" ht="20.5" customHeight="1" x14ac:dyDescent="0.35">
      <c r="B106" s="463"/>
      <c r="C106" s="464"/>
      <c r="D106" s="464"/>
      <c r="E106" s="464"/>
      <c r="F106" s="464"/>
      <c r="G106" s="464"/>
      <c r="H106" s="465"/>
      <c r="I106" s="465"/>
      <c r="J106" s="465"/>
      <c r="K106" s="465"/>
    </row>
    <row r="107" spans="1:11" ht="20.5" customHeight="1" x14ac:dyDescent="0.35">
      <c r="B107" s="463"/>
      <c r="C107" s="464"/>
      <c r="D107" s="464"/>
      <c r="E107" s="464"/>
      <c r="F107" s="464"/>
      <c r="G107" s="464"/>
      <c r="H107" s="465"/>
      <c r="I107" s="465"/>
      <c r="J107" s="465"/>
      <c r="K107" s="465"/>
    </row>
    <row r="108" spans="1:11" ht="20.5" customHeight="1" x14ac:dyDescent="0.35">
      <c r="B108" s="463"/>
      <c r="C108" s="464"/>
      <c r="D108" s="464"/>
      <c r="E108" s="464"/>
      <c r="F108" s="464"/>
      <c r="G108" s="464"/>
      <c r="H108" s="465"/>
      <c r="I108" s="465"/>
      <c r="J108" s="465"/>
      <c r="K108" s="465"/>
    </row>
    <row r="109" spans="1:11" ht="20.5" customHeight="1" x14ac:dyDescent="0.35">
      <c r="B109" s="463"/>
      <c r="C109" s="464"/>
      <c r="D109" s="464"/>
      <c r="E109" s="464"/>
      <c r="F109" s="464"/>
      <c r="G109" s="464"/>
      <c r="H109" s="465"/>
      <c r="I109" s="465"/>
      <c r="J109" s="465"/>
      <c r="K109" s="465"/>
    </row>
    <row r="110" spans="1:11" ht="20.5" customHeight="1" x14ac:dyDescent="0.35">
      <c r="B110" s="463"/>
      <c r="C110" s="464"/>
      <c r="D110" s="464"/>
      <c r="E110" s="464"/>
      <c r="F110" s="464"/>
      <c r="G110" s="464"/>
      <c r="H110" s="465"/>
      <c r="I110" s="465"/>
      <c r="J110" s="465"/>
      <c r="K110" s="465"/>
    </row>
    <row r="111" spans="1:11" ht="20.5" customHeight="1" x14ac:dyDescent="0.35">
      <c r="B111" s="463"/>
      <c r="C111" s="464"/>
      <c r="D111" s="464"/>
      <c r="E111" s="464"/>
      <c r="F111" s="464"/>
      <c r="G111" s="464"/>
      <c r="H111" s="465"/>
      <c r="I111" s="465"/>
      <c r="J111" s="465"/>
      <c r="K111" s="465"/>
    </row>
    <row r="112" spans="1:11" ht="20.5" customHeight="1" x14ac:dyDescent="0.35">
      <c r="B112" s="463"/>
      <c r="C112" s="464"/>
      <c r="D112" s="464"/>
      <c r="E112" s="464"/>
      <c r="F112" s="464"/>
      <c r="G112" s="464"/>
      <c r="H112" s="465"/>
      <c r="I112" s="465"/>
      <c r="J112" s="465"/>
      <c r="K112" s="465"/>
    </row>
    <row r="113" spans="2:11" ht="20.5" customHeight="1" x14ac:dyDescent="0.35">
      <c r="B113" s="463"/>
      <c r="C113" s="464"/>
      <c r="D113" s="464"/>
      <c r="E113" s="464"/>
      <c r="F113" s="464"/>
      <c r="G113" s="464"/>
      <c r="H113" s="465"/>
      <c r="I113" s="465"/>
      <c r="J113" s="465"/>
      <c r="K113" s="465"/>
    </row>
    <row r="114" spans="2:11" ht="20.5" customHeight="1" x14ac:dyDescent="0.35">
      <c r="B114" s="463"/>
      <c r="C114" s="464"/>
      <c r="D114" s="464"/>
      <c r="E114" s="464"/>
      <c r="F114" s="464"/>
      <c r="G114" s="464"/>
      <c r="H114" s="465"/>
      <c r="I114" s="465"/>
      <c r="J114" s="465"/>
      <c r="K114" s="465"/>
    </row>
    <row r="115" spans="2:11" ht="20.5" customHeight="1" x14ac:dyDescent="0.35">
      <c r="B115" s="463"/>
      <c r="C115" s="464"/>
      <c r="D115" s="464"/>
      <c r="E115" s="464"/>
      <c r="F115" s="464"/>
      <c r="G115" s="464"/>
      <c r="H115" s="465"/>
      <c r="I115" s="465"/>
      <c r="J115" s="465"/>
      <c r="K115" s="465"/>
    </row>
    <row r="116" spans="2:11" ht="20.5" customHeight="1" x14ac:dyDescent="0.35">
      <c r="B116" s="463"/>
      <c r="C116" s="464"/>
      <c r="D116" s="464"/>
      <c r="E116" s="464"/>
      <c r="F116" s="464"/>
      <c r="G116" s="464"/>
      <c r="H116" s="465"/>
      <c r="I116" s="465"/>
      <c r="J116" s="465"/>
      <c r="K116" s="465"/>
    </row>
    <row r="117" spans="2:11" ht="20.5" customHeight="1" x14ac:dyDescent="0.35">
      <c r="B117" s="463"/>
      <c r="C117" s="464"/>
      <c r="D117" s="464"/>
      <c r="E117" s="464"/>
      <c r="F117" s="464"/>
      <c r="G117" s="464"/>
      <c r="H117" s="465"/>
      <c r="I117" s="465"/>
      <c r="J117" s="465"/>
      <c r="K117" s="465"/>
    </row>
    <row r="118" spans="2:11" ht="20.5" customHeight="1" x14ac:dyDescent="0.35">
      <c r="B118" s="463"/>
      <c r="C118" s="464"/>
      <c r="D118" s="464"/>
      <c r="E118" s="464"/>
      <c r="F118" s="464"/>
      <c r="G118" s="464"/>
      <c r="H118" s="465"/>
      <c r="I118" s="465"/>
      <c r="J118" s="465"/>
      <c r="K118" s="465"/>
    </row>
    <row r="119" spans="2:11" ht="20.5" customHeight="1" x14ac:dyDescent="0.35">
      <c r="B119" s="463"/>
      <c r="C119" s="464"/>
      <c r="D119" s="464"/>
      <c r="E119" s="464"/>
      <c r="F119" s="464"/>
      <c r="G119" s="464"/>
      <c r="H119" s="465"/>
      <c r="I119" s="465"/>
      <c r="J119" s="465"/>
      <c r="K119" s="465"/>
    </row>
    <row r="120" spans="2:11" ht="20.5" customHeight="1" x14ac:dyDescent="0.35">
      <c r="B120" s="463"/>
      <c r="C120" s="464"/>
      <c r="D120" s="464"/>
      <c r="E120" s="464"/>
      <c r="F120" s="464"/>
      <c r="G120" s="464"/>
      <c r="H120" s="465"/>
      <c r="I120" s="465"/>
      <c r="J120" s="465"/>
      <c r="K120" s="465"/>
    </row>
    <row r="121" spans="2:11" ht="20.5" customHeight="1" x14ac:dyDescent="0.35">
      <c r="B121" s="463"/>
      <c r="C121" s="464"/>
      <c r="D121" s="464"/>
      <c r="E121" s="464"/>
      <c r="F121" s="464"/>
      <c r="G121" s="464"/>
      <c r="H121" s="465"/>
      <c r="I121" s="465"/>
      <c r="J121" s="465"/>
      <c r="K121" s="465"/>
    </row>
    <row r="122" spans="2:11" ht="20.5" customHeight="1" x14ac:dyDescent="0.35">
      <c r="B122" s="463"/>
      <c r="C122" s="464"/>
      <c r="D122" s="464"/>
      <c r="E122" s="464"/>
      <c r="F122" s="464"/>
      <c r="G122" s="464"/>
      <c r="H122" s="465"/>
      <c r="I122" s="465"/>
      <c r="J122" s="465"/>
      <c r="K122" s="465"/>
    </row>
    <row r="123" spans="2:11" ht="20.5" customHeight="1" x14ac:dyDescent="0.35">
      <c r="B123" s="463"/>
      <c r="C123" s="464"/>
      <c r="D123" s="464"/>
      <c r="E123" s="464"/>
      <c r="F123" s="464"/>
      <c r="G123" s="464"/>
      <c r="H123" s="465"/>
      <c r="I123" s="465"/>
      <c r="J123" s="465"/>
      <c r="K123" s="465"/>
    </row>
    <row r="124" spans="2:11" ht="20.5" customHeight="1" x14ac:dyDescent="0.35">
      <c r="B124" s="463"/>
      <c r="C124" s="464"/>
      <c r="D124" s="464"/>
      <c r="E124" s="464"/>
      <c r="F124" s="464"/>
      <c r="G124" s="464"/>
      <c r="H124" s="465"/>
      <c r="I124" s="465"/>
      <c r="J124" s="465"/>
      <c r="K124" s="465"/>
    </row>
    <row r="125" spans="2:11" ht="20.5" customHeight="1" x14ac:dyDescent="0.35">
      <c r="B125" s="463"/>
      <c r="C125" s="464"/>
      <c r="D125" s="464"/>
      <c r="E125" s="464"/>
      <c r="F125" s="464"/>
      <c r="G125" s="464"/>
      <c r="H125" s="465"/>
      <c r="I125" s="465"/>
      <c r="J125" s="465"/>
      <c r="K125" s="465"/>
    </row>
    <row r="126" spans="2:11" ht="20.5" customHeight="1" x14ac:dyDescent="0.35">
      <c r="B126" s="463"/>
      <c r="C126" s="464"/>
      <c r="D126" s="464"/>
      <c r="E126" s="464"/>
      <c r="F126" s="464"/>
      <c r="G126" s="464"/>
      <c r="H126" s="465"/>
      <c r="I126" s="465"/>
      <c r="J126" s="465"/>
      <c r="K126" s="465"/>
    </row>
    <row r="127" spans="2:11" ht="20.5" customHeight="1" x14ac:dyDescent="0.35">
      <c r="B127" s="463"/>
      <c r="C127" s="464"/>
      <c r="D127" s="464"/>
      <c r="E127" s="464"/>
      <c r="F127" s="464"/>
      <c r="G127" s="464"/>
      <c r="H127" s="465"/>
      <c r="I127" s="465"/>
      <c r="J127" s="465"/>
      <c r="K127" s="465"/>
    </row>
    <row r="128" spans="2:11" ht="20.5" customHeight="1" x14ac:dyDescent="0.35">
      <c r="B128" s="463"/>
      <c r="C128" s="464"/>
      <c r="D128" s="464"/>
      <c r="E128" s="464"/>
      <c r="F128" s="464"/>
      <c r="G128" s="464"/>
      <c r="H128" s="465"/>
      <c r="I128" s="465"/>
      <c r="J128" s="465"/>
      <c r="K128" s="465"/>
    </row>
    <row r="129" spans="2:11" ht="20.5" customHeight="1" x14ac:dyDescent="0.35">
      <c r="B129" s="463"/>
      <c r="C129" s="464"/>
      <c r="D129" s="464"/>
      <c r="E129" s="464"/>
      <c r="F129" s="464"/>
      <c r="G129" s="464"/>
      <c r="H129" s="465"/>
      <c r="I129" s="465"/>
      <c r="J129" s="465"/>
      <c r="K129" s="465"/>
    </row>
    <row r="130" spans="2:11" ht="20.5" customHeight="1" x14ac:dyDescent="0.35">
      <c r="B130" s="463"/>
      <c r="C130" s="464"/>
      <c r="D130" s="464"/>
      <c r="E130" s="464"/>
      <c r="F130" s="464"/>
      <c r="G130" s="464"/>
      <c r="H130" s="465"/>
      <c r="I130" s="465"/>
      <c r="J130" s="465"/>
      <c r="K130" s="465"/>
    </row>
    <row r="131" spans="2:11" ht="20.5" customHeight="1" x14ac:dyDescent="0.35">
      <c r="B131" s="463"/>
      <c r="C131" s="464"/>
      <c r="D131" s="464"/>
      <c r="E131" s="464"/>
      <c r="F131" s="464"/>
      <c r="G131" s="464"/>
      <c r="H131" s="465"/>
      <c r="I131" s="465"/>
      <c r="J131" s="465"/>
      <c r="K131" s="465"/>
    </row>
    <row r="132" spans="2:11" ht="20.5" customHeight="1" x14ac:dyDescent="0.35">
      <c r="B132" s="463"/>
      <c r="C132" s="464"/>
      <c r="D132" s="464"/>
      <c r="E132" s="464"/>
      <c r="F132" s="464"/>
      <c r="G132" s="464"/>
      <c r="H132" s="465"/>
      <c r="I132" s="465"/>
      <c r="J132" s="465"/>
      <c r="K132" s="465"/>
    </row>
    <row r="133" spans="2:11" ht="20.5" customHeight="1" x14ac:dyDescent="0.35">
      <c r="B133" s="463"/>
      <c r="C133" s="464"/>
      <c r="D133" s="464"/>
      <c r="E133" s="464"/>
      <c r="F133" s="464"/>
      <c r="G133" s="464"/>
      <c r="H133" s="465"/>
      <c r="I133" s="465"/>
      <c r="J133" s="465"/>
      <c r="K133" s="465"/>
    </row>
    <row r="134" spans="2:11" ht="20.5" customHeight="1" x14ac:dyDescent="0.35">
      <c r="B134" s="463"/>
      <c r="C134" s="464"/>
      <c r="D134" s="464"/>
      <c r="E134" s="464"/>
      <c r="F134" s="464"/>
      <c r="G134" s="464"/>
      <c r="H134" s="465"/>
      <c r="I134" s="465"/>
      <c r="J134" s="465"/>
      <c r="K134" s="465"/>
    </row>
    <row r="135" spans="2:11" ht="20.5" customHeight="1" x14ac:dyDescent="0.35">
      <c r="B135" s="463"/>
      <c r="C135" s="464"/>
      <c r="D135" s="464"/>
      <c r="E135" s="464"/>
      <c r="F135" s="464"/>
      <c r="G135" s="464"/>
      <c r="H135" s="465"/>
      <c r="I135" s="465"/>
      <c r="J135" s="465"/>
      <c r="K135" s="465"/>
    </row>
    <row r="136" spans="2:11" ht="20.5" customHeight="1" x14ac:dyDescent="0.35">
      <c r="B136" s="463"/>
      <c r="C136" s="464"/>
      <c r="D136" s="464"/>
      <c r="E136" s="464"/>
      <c r="F136" s="464"/>
      <c r="G136" s="464"/>
      <c r="H136" s="465"/>
      <c r="I136" s="465"/>
      <c r="J136" s="465"/>
      <c r="K136" s="465"/>
    </row>
    <row r="137" spans="2:11" ht="20.5" customHeight="1" x14ac:dyDescent="0.35">
      <c r="B137" s="463"/>
      <c r="C137" s="464"/>
      <c r="D137" s="464"/>
      <c r="E137" s="464"/>
      <c r="F137" s="464"/>
      <c r="G137" s="464"/>
      <c r="H137" s="465"/>
      <c r="I137" s="465"/>
      <c r="J137" s="465"/>
      <c r="K137" s="465"/>
    </row>
    <row r="138" spans="2:11" ht="20.5" customHeight="1" x14ac:dyDescent="0.35">
      <c r="B138" s="463"/>
      <c r="C138" s="464"/>
      <c r="D138" s="464"/>
      <c r="E138" s="464"/>
      <c r="F138" s="464"/>
      <c r="G138" s="464"/>
      <c r="H138" s="465"/>
      <c r="I138" s="465"/>
      <c r="J138" s="465"/>
      <c r="K138" s="465"/>
    </row>
    <row r="139" spans="2:11" ht="20.5" customHeight="1" x14ac:dyDescent="0.35">
      <c r="B139" s="463"/>
      <c r="C139" s="464"/>
      <c r="D139" s="464"/>
      <c r="E139" s="464"/>
      <c r="F139" s="464"/>
      <c r="G139" s="464"/>
      <c r="H139" s="465"/>
      <c r="I139" s="465"/>
      <c r="J139" s="465"/>
      <c r="K139" s="465"/>
    </row>
    <row r="140" spans="2:11" ht="20.5" customHeight="1" x14ac:dyDescent="0.35">
      <c r="B140" s="463"/>
      <c r="C140" s="464"/>
      <c r="D140" s="464"/>
      <c r="E140" s="464"/>
      <c r="F140" s="464"/>
      <c r="G140" s="464"/>
      <c r="H140" s="465"/>
      <c r="I140" s="465"/>
      <c r="J140" s="465"/>
      <c r="K140" s="465"/>
    </row>
    <row r="141" spans="2:11" ht="20.5" customHeight="1" x14ac:dyDescent="0.35">
      <c r="B141" s="463"/>
      <c r="C141" s="464"/>
      <c r="D141" s="464"/>
      <c r="E141" s="464"/>
      <c r="F141" s="464"/>
      <c r="G141" s="464"/>
      <c r="H141" s="465"/>
      <c r="I141" s="465"/>
      <c r="J141" s="465"/>
      <c r="K141" s="465"/>
    </row>
    <row r="142" spans="2:11" ht="20.5" customHeight="1" x14ac:dyDescent="0.35">
      <c r="B142" s="463"/>
      <c r="C142" s="464"/>
      <c r="D142" s="464"/>
      <c r="E142" s="464"/>
      <c r="F142" s="464"/>
      <c r="G142" s="464"/>
      <c r="H142" s="465"/>
      <c r="I142" s="465"/>
      <c r="J142" s="465"/>
      <c r="K142" s="465"/>
    </row>
    <row r="143" spans="2:11" ht="20.5" customHeight="1" x14ac:dyDescent="0.35">
      <c r="B143" s="463"/>
      <c r="C143" s="464"/>
      <c r="D143" s="464"/>
      <c r="E143" s="464"/>
      <c r="F143" s="464"/>
      <c r="G143" s="464"/>
      <c r="H143" s="465"/>
      <c r="I143" s="465"/>
      <c r="J143" s="465"/>
      <c r="K143" s="465"/>
    </row>
    <row r="144" spans="2:11" ht="20.5" customHeight="1" x14ac:dyDescent="0.35">
      <c r="B144" s="463"/>
      <c r="C144" s="464"/>
      <c r="D144" s="464"/>
      <c r="E144" s="464"/>
      <c r="F144" s="464"/>
      <c r="G144" s="464"/>
      <c r="H144" s="465"/>
      <c r="I144" s="465"/>
      <c r="J144" s="465"/>
      <c r="K144" s="465"/>
    </row>
    <row r="145" spans="2:11" ht="20.5" customHeight="1" x14ac:dyDescent="0.35">
      <c r="B145" s="463"/>
      <c r="C145" s="464"/>
      <c r="D145" s="464"/>
      <c r="E145" s="464"/>
      <c r="F145" s="464"/>
      <c r="G145" s="464"/>
      <c r="H145" s="465"/>
      <c r="I145" s="465"/>
      <c r="J145" s="465"/>
      <c r="K145" s="465"/>
    </row>
    <row r="146" spans="2:11" ht="20.5" customHeight="1" x14ac:dyDescent="0.35">
      <c r="B146" s="463"/>
      <c r="C146" s="464"/>
      <c r="D146" s="464"/>
      <c r="E146" s="464"/>
      <c r="F146" s="464"/>
      <c r="G146" s="464"/>
      <c r="H146" s="465"/>
      <c r="I146" s="465"/>
      <c r="J146" s="465"/>
      <c r="K146" s="465"/>
    </row>
    <row r="147" spans="2:11" ht="20.5" customHeight="1" x14ac:dyDescent="0.35">
      <c r="B147" s="463"/>
      <c r="C147" s="464"/>
      <c r="D147" s="464"/>
      <c r="E147" s="464"/>
      <c r="F147" s="464"/>
      <c r="G147" s="464"/>
      <c r="H147" s="465"/>
      <c r="I147" s="465"/>
      <c r="J147" s="465"/>
      <c r="K147" s="465"/>
    </row>
    <row r="148" spans="2:11" ht="20.5" customHeight="1" x14ac:dyDescent="0.35">
      <c r="B148" s="463"/>
      <c r="C148" s="464"/>
      <c r="D148" s="464"/>
      <c r="E148" s="464"/>
      <c r="F148" s="464"/>
      <c r="G148" s="464"/>
      <c r="H148" s="465"/>
      <c r="I148" s="465"/>
      <c r="J148" s="465"/>
      <c r="K148" s="465"/>
    </row>
    <row r="149" spans="2:11" ht="20.5" customHeight="1" x14ac:dyDescent="0.35">
      <c r="B149" s="463"/>
      <c r="C149" s="464"/>
      <c r="D149" s="464"/>
      <c r="E149" s="464"/>
      <c r="F149" s="464"/>
      <c r="G149" s="464"/>
      <c r="H149" s="465"/>
      <c r="I149" s="465"/>
      <c r="J149" s="465"/>
      <c r="K149" s="465"/>
    </row>
    <row r="150" spans="2:11" ht="20.5" customHeight="1" x14ac:dyDescent="0.35">
      <c r="B150" s="463"/>
      <c r="C150" s="464"/>
      <c r="D150" s="464"/>
      <c r="E150" s="464"/>
      <c r="F150" s="464"/>
      <c r="G150" s="464"/>
      <c r="H150" s="465"/>
      <c r="I150" s="465"/>
      <c r="J150" s="465"/>
      <c r="K150" s="465"/>
    </row>
    <row r="151" spans="2:11" ht="20.5" customHeight="1" x14ac:dyDescent="0.35">
      <c r="B151" s="463"/>
      <c r="C151" s="464"/>
      <c r="D151" s="464"/>
      <c r="E151" s="464"/>
      <c r="F151" s="464"/>
      <c r="G151" s="464"/>
      <c r="H151" s="465"/>
      <c r="I151" s="465"/>
      <c r="J151" s="465"/>
      <c r="K151" s="465"/>
    </row>
    <row r="152" spans="2:11" ht="20.5" customHeight="1" x14ac:dyDescent="0.35">
      <c r="B152" s="463"/>
      <c r="C152" s="464"/>
      <c r="D152" s="464"/>
      <c r="E152" s="464"/>
      <c r="F152" s="464"/>
      <c r="G152" s="464"/>
      <c r="H152" s="465"/>
      <c r="I152" s="465"/>
      <c r="J152" s="465"/>
      <c r="K152" s="465"/>
    </row>
    <row r="153" spans="2:11" ht="20.5" customHeight="1" x14ac:dyDescent="0.35">
      <c r="B153" s="463"/>
      <c r="C153" s="464"/>
      <c r="D153" s="464"/>
      <c r="E153" s="464"/>
      <c r="F153" s="464"/>
      <c r="G153" s="464"/>
      <c r="H153" s="465"/>
      <c r="I153" s="465"/>
      <c r="J153" s="465"/>
      <c r="K153" s="465"/>
    </row>
    <row r="154" spans="2:11" ht="20.5" customHeight="1" x14ac:dyDescent="0.35">
      <c r="B154" s="463"/>
      <c r="C154" s="464"/>
      <c r="D154" s="464"/>
      <c r="E154" s="464"/>
      <c r="F154" s="464"/>
      <c r="G154" s="464"/>
      <c r="H154" s="465"/>
      <c r="I154" s="465"/>
      <c r="J154" s="465"/>
      <c r="K154" s="465"/>
    </row>
    <row r="155" spans="2:11" ht="20.5" customHeight="1" x14ac:dyDescent="0.35">
      <c r="B155" s="463"/>
      <c r="C155" s="464"/>
      <c r="D155" s="464"/>
      <c r="E155" s="464"/>
      <c r="F155" s="464"/>
      <c r="G155" s="464"/>
      <c r="H155" s="465"/>
      <c r="I155" s="465"/>
      <c r="J155" s="465"/>
      <c r="K155" s="465"/>
    </row>
    <row r="156" spans="2:11" ht="20.5" customHeight="1" x14ac:dyDescent="0.35">
      <c r="B156" s="463"/>
      <c r="C156" s="464"/>
      <c r="D156" s="464"/>
      <c r="E156" s="464"/>
      <c r="F156" s="464"/>
      <c r="G156" s="464"/>
      <c r="H156" s="465"/>
      <c r="I156" s="465"/>
      <c r="J156" s="465"/>
      <c r="K156" s="465"/>
    </row>
    <row r="157" spans="2:11" ht="20.5" customHeight="1" x14ac:dyDescent="0.35">
      <c r="B157" s="463"/>
      <c r="C157" s="464"/>
      <c r="D157" s="464"/>
      <c r="E157" s="464"/>
      <c r="F157" s="464"/>
      <c r="G157" s="464"/>
      <c r="H157" s="465"/>
      <c r="I157" s="465"/>
      <c r="J157" s="465"/>
      <c r="K157" s="465"/>
    </row>
    <row r="158" spans="2:11" ht="20.5" customHeight="1" x14ac:dyDescent="0.35">
      <c r="B158" s="463"/>
      <c r="C158" s="464"/>
      <c r="D158" s="464"/>
      <c r="E158" s="464"/>
      <c r="F158" s="464"/>
      <c r="G158" s="464"/>
      <c r="H158" s="465"/>
      <c r="I158" s="465"/>
      <c r="J158" s="465"/>
      <c r="K158" s="465"/>
    </row>
    <row r="159" spans="2:11" ht="20.5" customHeight="1" x14ac:dyDescent="0.35">
      <c r="B159" s="463"/>
      <c r="C159" s="464"/>
      <c r="D159" s="464"/>
      <c r="E159" s="464"/>
      <c r="F159" s="464"/>
      <c r="G159" s="464"/>
      <c r="H159" s="465"/>
      <c r="I159" s="465"/>
      <c r="J159" s="465"/>
      <c r="K159" s="465"/>
    </row>
    <row r="160" spans="2:11" ht="20.5" customHeight="1" x14ac:dyDescent="0.35">
      <c r="B160" s="463"/>
      <c r="C160" s="464"/>
      <c r="D160" s="464"/>
      <c r="E160" s="464"/>
      <c r="F160" s="464"/>
      <c r="G160" s="464"/>
      <c r="H160" s="465"/>
      <c r="I160" s="465"/>
      <c r="J160" s="465"/>
      <c r="K160" s="465"/>
    </row>
    <row r="161" spans="2:11" ht="20.5" customHeight="1" x14ac:dyDescent="0.35">
      <c r="B161" s="463"/>
      <c r="C161" s="464"/>
      <c r="D161" s="464"/>
      <c r="E161" s="464"/>
      <c r="F161" s="464"/>
      <c r="G161" s="464"/>
      <c r="H161" s="465"/>
      <c r="I161" s="465"/>
      <c r="J161" s="465"/>
      <c r="K161" s="465"/>
    </row>
    <row r="162" spans="2:11" ht="20.5" customHeight="1" x14ac:dyDescent="0.35">
      <c r="B162" s="463"/>
      <c r="C162" s="464"/>
      <c r="D162" s="464"/>
      <c r="E162" s="464"/>
      <c r="F162" s="464"/>
      <c r="G162" s="464"/>
      <c r="H162" s="465"/>
      <c r="I162" s="465"/>
      <c r="J162" s="465"/>
      <c r="K162" s="465"/>
    </row>
    <row r="163" spans="2:11" ht="20.5" customHeight="1" x14ac:dyDescent="0.35">
      <c r="B163" s="463"/>
      <c r="C163" s="464"/>
      <c r="D163" s="464"/>
      <c r="E163" s="464"/>
      <c r="F163" s="464"/>
      <c r="G163" s="464"/>
      <c r="H163" s="465"/>
      <c r="I163" s="465"/>
      <c r="J163" s="465"/>
      <c r="K163" s="465"/>
    </row>
    <row r="164" spans="2:11" ht="20.5" customHeight="1" x14ac:dyDescent="0.35">
      <c r="B164" s="463"/>
      <c r="C164" s="464"/>
      <c r="D164" s="464"/>
      <c r="E164" s="464"/>
      <c r="F164" s="464"/>
      <c r="G164" s="464"/>
      <c r="H164" s="465"/>
      <c r="I164" s="465"/>
      <c r="J164" s="465"/>
      <c r="K164" s="465"/>
    </row>
    <row r="165" spans="2:11" ht="20.5" customHeight="1" x14ac:dyDescent="0.35">
      <c r="B165" s="463"/>
      <c r="C165" s="464"/>
      <c r="D165" s="464"/>
      <c r="E165" s="464"/>
      <c r="F165" s="464"/>
      <c r="G165" s="464"/>
      <c r="H165" s="465"/>
      <c r="I165" s="465"/>
      <c r="J165" s="465"/>
      <c r="K165" s="465"/>
    </row>
    <row r="166" spans="2:11" ht="20.5" customHeight="1" x14ac:dyDescent="0.35">
      <c r="B166" s="463"/>
      <c r="C166" s="464"/>
      <c r="D166" s="464"/>
      <c r="E166" s="464"/>
      <c r="F166" s="464"/>
      <c r="G166" s="464"/>
      <c r="H166" s="465"/>
      <c r="I166" s="465"/>
      <c r="J166" s="465"/>
      <c r="K166" s="465"/>
    </row>
    <row r="167" spans="2:11" ht="20.5" customHeight="1" x14ac:dyDescent="0.35">
      <c r="B167" s="463"/>
      <c r="C167" s="464"/>
      <c r="D167" s="464"/>
      <c r="E167" s="464"/>
      <c r="F167" s="464"/>
      <c r="G167" s="464"/>
      <c r="H167" s="465"/>
      <c r="I167" s="465"/>
      <c r="J167" s="465"/>
      <c r="K167" s="465"/>
    </row>
    <row r="168" spans="2:11" ht="20.5" customHeight="1" x14ac:dyDescent="0.35">
      <c r="B168" s="463"/>
      <c r="C168" s="464"/>
      <c r="D168" s="464"/>
      <c r="E168" s="464"/>
      <c r="F168" s="464"/>
      <c r="G168" s="464"/>
      <c r="H168" s="465"/>
      <c r="I168" s="465"/>
      <c r="J168" s="465"/>
      <c r="K168" s="465"/>
    </row>
    <row r="169" spans="2:11" ht="20.5" customHeight="1" x14ac:dyDescent="0.35">
      <c r="B169" s="463"/>
      <c r="C169" s="464"/>
      <c r="D169" s="464"/>
      <c r="E169" s="464"/>
      <c r="F169" s="464"/>
      <c r="G169" s="464"/>
      <c r="H169" s="465"/>
      <c r="I169" s="465"/>
      <c r="J169" s="465"/>
      <c r="K169" s="465"/>
    </row>
    <row r="170" spans="2:11" ht="20.5" customHeight="1" x14ac:dyDescent="0.35">
      <c r="B170" s="463"/>
      <c r="C170" s="464"/>
      <c r="D170" s="464"/>
      <c r="E170" s="464"/>
      <c r="F170" s="464"/>
      <c r="G170" s="464"/>
      <c r="H170" s="465"/>
      <c r="I170" s="465"/>
      <c r="J170" s="465"/>
      <c r="K170" s="465"/>
    </row>
    <row r="171" spans="2:11" ht="20.5" customHeight="1" x14ac:dyDescent="0.35">
      <c r="B171" s="463"/>
      <c r="C171" s="464"/>
      <c r="D171" s="464"/>
      <c r="E171" s="464"/>
      <c r="F171" s="464"/>
      <c r="G171" s="464"/>
      <c r="H171" s="465"/>
      <c r="I171" s="465"/>
      <c r="J171" s="465"/>
      <c r="K171" s="465"/>
    </row>
    <row r="172" spans="2:11" ht="20.5" customHeight="1" x14ac:dyDescent="0.35">
      <c r="B172" s="463"/>
      <c r="C172" s="464"/>
      <c r="D172" s="464"/>
      <c r="E172" s="464"/>
      <c r="F172" s="464"/>
      <c r="G172" s="464"/>
      <c r="H172" s="465"/>
      <c r="I172" s="465"/>
      <c r="J172" s="465"/>
      <c r="K172" s="465"/>
    </row>
    <row r="173" spans="2:11" ht="20.5" customHeight="1" x14ac:dyDescent="0.35">
      <c r="B173" s="463"/>
      <c r="C173" s="464"/>
      <c r="D173" s="464"/>
      <c r="E173" s="464"/>
      <c r="F173" s="464"/>
      <c r="G173" s="464"/>
      <c r="H173" s="465"/>
      <c r="I173" s="465"/>
      <c r="J173" s="465"/>
      <c r="K173" s="465"/>
    </row>
    <row r="174" spans="2:11" ht="20.5" customHeight="1" x14ac:dyDescent="0.35">
      <c r="B174" s="463"/>
      <c r="C174" s="464"/>
      <c r="D174" s="464"/>
      <c r="E174" s="464"/>
      <c r="F174" s="464"/>
      <c r="G174" s="464"/>
      <c r="H174" s="465"/>
      <c r="I174" s="465"/>
      <c r="J174" s="465"/>
      <c r="K174" s="465"/>
    </row>
    <row r="175" spans="2:11" ht="20.5" customHeight="1" x14ac:dyDescent="0.35">
      <c r="B175" s="463"/>
      <c r="C175" s="464"/>
      <c r="D175" s="464"/>
      <c r="E175" s="464"/>
      <c r="F175" s="464"/>
      <c r="G175" s="464"/>
      <c r="H175" s="465"/>
      <c r="I175" s="465"/>
      <c r="J175" s="465"/>
      <c r="K175" s="465"/>
    </row>
    <row r="176" spans="2:11" ht="20.5" customHeight="1" x14ac:dyDescent="0.35">
      <c r="B176" s="463"/>
      <c r="C176" s="464"/>
      <c r="D176" s="464"/>
      <c r="E176" s="464"/>
      <c r="F176" s="464"/>
      <c r="G176" s="464"/>
      <c r="H176" s="465"/>
      <c r="I176" s="465"/>
      <c r="J176" s="465"/>
      <c r="K176" s="465"/>
    </row>
    <row r="177" spans="2:11" ht="20.5" customHeight="1" x14ac:dyDescent="0.35">
      <c r="B177" s="463"/>
      <c r="C177" s="464"/>
      <c r="D177" s="464"/>
      <c r="E177" s="464"/>
      <c r="F177" s="464"/>
      <c r="G177" s="464"/>
      <c r="H177" s="465"/>
      <c r="I177" s="465"/>
      <c r="J177" s="465"/>
      <c r="K177" s="465"/>
    </row>
    <row r="178" spans="2:11" ht="20.5" customHeight="1" x14ac:dyDescent="0.35">
      <c r="B178" s="463"/>
      <c r="C178" s="464"/>
      <c r="D178" s="464"/>
      <c r="E178" s="464"/>
      <c r="F178" s="464"/>
      <c r="G178" s="464"/>
      <c r="H178" s="465"/>
      <c r="I178" s="465"/>
      <c r="J178" s="465"/>
      <c r="K178" s="465"/>
    </row>
    <row r="179" spans="2:11" ht="20.5" customHeight="1" x14ac:dyDescent="0.35">
      <c r="B179" s="463"/>
      <c r="C179" s="464"/>
      <c r="D179" s="464"/>
      <c r="E179" s="464"/>
      <c r="F179" s="464"/>
      <c r="G179" s="464"/>
      <c r="H179" s="465"/>
      <c r="I179" s="465"/>
      <c r="J179" s="465"/>
      <c r="K179" s="465"/>
    </row>
    <row r="180" spans="2:11" ht="20.5" customHeight="1" x14ac:dyDescent="0.35">
      <c r="B180" s="463"/>
      <c r="C180" s="464"/>
      <c r="D180" s="464"/>
      <c r="E180" s="464"/>
      <c r="F180" s="464"/>
      <c r="G180" s="464"/>
      <c r="H180" s="465"/>
      <c r="I180" s="465"/>
      <c r="J180" s="465"/>
      <c r="K180" s="465"/>
    </row>
    <row r="181" spans="2:11" ht="20.5" customHeight="1" x14ac:dyDescent="0.35">
      <c r="B181" s="463"/>
      <c r="C181" s="464"/>
      <c r="D181" s="464"/>
      <c r="E181" s="464"/>
      <c r="F181" s="464"/>
      <c r="G181" s="464"/>
      <c r="H181" s="465"/>
      <c r="I181" s="465"/>
      <c r="J181" s="465"/>
      <c r="K181" s="465"/>
    </row>
    <row r="182" spans="2:11" ht="20.5" customHeight="1" x14ac:dyDescent="0.35">
      <c r="B182" s="463"/>
      <c r="C182" s="464"/>
      <c r="D182" s="464"/>
      <c r="E182" s="464"/>
      <c r="F182" s="464"/>
      <c r="G182" s="464"/>
      <c r="H182" s="465"/>
      <c r="I182" s="465"/>
      <c r="J182" s="465"/>
      <c r="K182" s="465"/>
    </row>
    <row r="183" spans="2:11" ht="20.5" customHeight="1" x14ac:dyDescent="0.35">
      <c r="B183" s="463"/>
      <c r="C183" s="464"/>
      <c r="D183" s="464"/>
      <c r="E183" s="464"/>
      <c r="F183" s="464"/>
      <c r="G183" s="464"/>
      <c r="H183" s="465"/>
      <c r="I183" s="465"/>
      <c r="J183" s="465"/>
      <c r="K183" s="465"/>
    </row>
    <row r="184" spans="2:11" ht="20.5" customHeight="1" x14ac:dyDescent="0.35">
      <c r="B184" s="463"/>
      <c r="C184" s="464"/>
      <c r="D184" s="464"/>
      <c r="E184" s="464"/>
      <c r="F184" s="464"/>
      <c r="G184" s="464"/>
      <c r="H184" s="465"/>
      <c r="I184" s="465"/>
      <c r="J184" s="465"/>
      <c r="K184" s="465"/>
    </row>
    <row r="185" spans="2:11" ht="20.5" customHeight="1" x14ac:dyDescent="0.35">
      <c r="B185" s="463"/>
      <c r="C185" s="464"/>
      <c r="D185" s="464"/>
      <c r="E185" s="464"/>
      <c r="F185" s="464"/>
      <c r="G185" s="464"/>
      <c r="H185" s="465"/>
      <c r="I185" s="465"/>
      <c r="J185" s="465"/>
      <c r="K185" s="465"/>
    </row>
    <row r="186" spans="2:11" ht="20.5" customHeight="1" x14ac:dyDescent="0.35">
      <c r="B186" s="463"/>
      <c r="C186" s="464"/>
      <c r="D186" s="464"/>
      <c r="E186" s="464"/>
      <c r="F186" s="464"/>
      <c r="G186" s="464"/>
      <c r="H186" s="465"/>
      <c r="I186" s="465"/>
      <c r="J186" s="465"/>
      <c r="K186" s="465"/>
    </row>
    <row r="187" spans="2:11" ht="20.5" customHeight="1" x14ac:dyDescent="0.35">
      <c r="B187" s="463"/>
      <c r="C187" s="464"/>
      <c r="D187" s="464"/>
      <c r="E187" s="464"/>
      <c r="F187" s="464"/>
      <c r="G187" s="464"/>
      <c r="H187" s="465"/>
      <c r="I187" s="465"/>
      <c r="J187" s="465"/>
      <c r="K187" s="465"/>
    </row>
    <row r="188" spans="2:11" ht="20.5" customHeight="1" x14ac:dyDescent="0.35">
      <c r="B188" s="463"/>
      <c r="C188" s="464"/>
      <c r="D188" s="464"/>
      <c r="E188" s="464"/>
      <c r="F188" s="464"/>
      <c r="G188" s="464"/>
      <c r="H188" s="465"/>
      <c r="I188" s="465"/>
      <c r="J188" s="465"/>
      <c r="K188" s="465"/>
    </row>
    <row r="189" spans="2:11" ht="20.5" customHeight="1" x14ac:dyDescent="0.35">
      <c r="B189" s="463"/>
      <c r="C189" s="464"/>
      <c r="D189" s="464"/>
      <c r="E189" s="464"/>
      <c r="F189" s="464"/>
      <c r="G189" s="464"/>
      <c r="H189" s="465"/>
      <c r="I189" s="465"/>
      <c r="J189" s="465"/>
      <c r="K189" s="465"/>
    </row>
    <row r="190" spans="2:11" ht="20.5" customHeight="1" x14ac:dyDescent="0.35">
      <c r="B190" s="463"/>
      <c r="C190" s="464"/>
      <c r="D190" s="464"/>
      <c r="E190" s="464"/>
      <c r="F190" s="464"/>
      <c r="G190" s="464"/>
      <c r="H190" s="465"/>
      <c r="I190" s="465"/>
      <c r="J190" s="465"/>
      <c r="K190" s="465"/>
    </row>
    <row r="191" spans="2:11" ht="20.5" customHeight="1" x14ac:dyDescent="0.35">
      <c r="B191" s="463"/>
      <c r="C191" s="464"/>
      <c r="D191" s="464"/>
      <c r="E191" s="464"/>
      <c r="F191" s="464"/>
      <c r="G191" s="464"/>
      <c r="H191" s="465"/>
      <c r="I191" s="465"/>
      <c r="J191" s="465"/>
      <c r="K191" s="465"/>
    </row>
    <row r="192" spans="2:11" ht="20.5" customHeight="1" x14ac:dyDescent="0.35">
      <c r="B192" s="463"/>
      <c r="C192" s="464"/>
      <c r="D192" s="464"/>
      <c r="E192" s="464"/>
      <c r="F192" s="464"/>
      <c r="G192" s="464"/>
      <c r="H192" s="465"/>
      <c r="I192" s="465"/>
      <c r="J192" s="465"/>
      <c r="K192" s="465"/>
    </row>
    <row r="193" spans="2:11" ht="20.5" customHeight="1" x14ac:dyDescent="0.35">
      <c r="B193" s="463"/>
      <c r="C193" s="464"/>
      <c r="D193" s="464"/>
      <c r="E193" s="464"/>
      <c r="F193" s="464"/>
      <c r="G193" s="464"/>
      <c r="H193" s="465"/>
      <c r="I193" s="465"/>
      <c r="J193" s="465"/>
      <c r="K193" s="465"/>
    </row>
    <row r="194" spans="2:11" ht="20.5" customHeight="1" x14ac:dyDescent="0.35">
      <c r="B194" s="463"/>
      <c r="C194" s="464"/>
      <c r="D194" s="464"/>
      <c r="E194" s="464"/>
      <c r="F194" s="464"/>
      <c r="G194" s="464"/>
      <c r="H194" s="465"/>
      <c r="I194" s="465"/>
      <c r="J194" s="465"/>
      <c r="K194" s="465"/>
    </row>
    <row r="195" spans="2:11" ht="20.5" customHeight="1" x14ac:dyDescent="0.35">
      <c r="B195" s="463"/>
      <c r="C195" s="464"/>
      <c r="D195" s="464"/>
      <c r="E195" s="464"/>
      <c r="F195" s="464"/>
      <c r="G195" s="464"/>
      <c r="H195" s="465"/>
      <c r="I195" s="465"/>
      <c r="J195" s="465"/>
      <c r="K195" s="465"/>
    </row>
    <row r="196" spans="2:11" ht="20.5" customHeight="1" x14ac:dyDescent="0.35">
      <c r="B196" s="463"/>
      <c r="C196" s="464"/>
      <c r="D196" s="464"/>
      <c r="E196" s="464"/>
      <c r="F196" s="464"/>
      <c r="G196" s="464"/>
      <c r="H196" s="465"/>
      <c r="I196" s="465"/>
      <c r="J196" s="465"/>
      <c r="K196" s="465"/>
    </row>
    <row r="197" spans="2:11" ht="20.5" customHeight="1" x14ac:dyDescent="0.35">
      <c r="B197" s="463"/>
      <c r="C197" s="464"/>
      <c r="D197" s="464"/>
      <c r="E197" s="464"/>
      <c r="F197" s="464"/>
      <c r="G197" s="464"/>
      <c r="H197" s="465"/>
      <c r="I197" s="465"/>
      <c r="J197" s="465"/>
      <c r="K197" s="465"/>
    </row>
    <row r="198" spans="2:11" ht="20.5" customHeight="1" x14ac:dyDescent="0.35">
      <c r="B198" s="463"/>
      <c r="C198" s="464"/>
      <c r="D198" s="464"/>
      <c r="E198" s="464"/>
      <c r="F198" s="464"/>
      <c r="G198" s="464"/>
      <c r="H198" s="465"/>
      <c r="I198" s="465"/>
      <c r="J198" s="465"/>
      <c r="K198" s="465"/>
    </row>
    <row r="199" spans="2:11" ht="20.5" customHeight="1" x14ac:dyDescent="0.35">
      <c r="B199" s="463"/>
      <c r="C199" s="464"/>
      <c r="D199" s="464"/>
      <c r="E199" s="464"/>
      <c r="F199" s="464"/>
      <c r="G199" s="464"/>
      <c r="H199" s="465"/>
      <c r="I199" s="465"/>
      <c r="J199" s="465"/>
      <c r="K199" s="465"/>
    </row>
    <row r="200" spans="2:11" ht="20.5" customHeight="1" x14ac:dyDescent="0.35">
      <c r="B200" s="463"/>
      <c r="C200" s="464"/>
      <c r="D200" s="464"/>
      <c r="E200" s="464"/>
      <c r="F200" s="464"/>
      <c r="G200" s="464"/>
      <c r="H200" s="465"/>
      <c r="I200" s="465"/>
      <c r="J200" s="465"/>
      <c r="K200" s="465"/>
    </row>
    <row r="201" spans="2:11" ht="20.5" customHeight="1" x14ac:dyDescent="0.35">
      <c r="B201" s="463"/>
      <c r="C201" s="464"/>
      <c r="D201" s="464"/>
      <c r="E201" s="464"/>
      <c r="F201" s="464"/>
      <c r="G201" s="464"/>
      <c r="H201" s="465"/>
      <c r="I201" s="465"/>
      <c r="J201" s="465"/>
      <c r="K201" s="465"/>
    </row>
    <row r="202" spans="2:11" ht="20.5" customHeight="1" x14ac:dyDescent="0.35">
      <c r="B202" s="463"/>
      <c r="C202" s="464"/>
      <c r="D202" s="464"/>
      <c r="E202" s="464"/>
      <c r="F202" s="464"/>
      <c r="G202" s="464"/>
      <c r="H202" s="465"/>
      <c r="I202" s="465"/>
      <c r="J202" s="465"/>
      <c r="K202" s="465"/>
    </row>
    <row r="203" spans="2:11" ht="20.5" customHeight="1" x14ac:dyDescent="0.35">
      <c r="B203" s="463"/>
      <c r="C203" s="464"/>
      <c r="D203" s="464"/>
      <c r="E203" s="464"/>
      <c r="F203" s="464"/>
      <c r="G203" s="464"/>
      <c r="H203" s="465"/>
      <c r="I203" s="465"/>
      <c r="J203" s="465"/>
      <c r="K203" s="465"/>
    </row>
    <row r="204" spans="2:11" ht="20.5" customHeight="1" x14ac:dyDescent="0.35">
      <c r="B204" s="463"/>
      <c r="C204" s="464"/>
      <c r="D204" s="464"/>
      <c r="E204" s="464"/>
      <c r="F204" s="464"/>
      <c r="G204" s="464"/>
      <c r="H204" s="465"/>
      <c r="I204" s="465"/>
      <c r="J204" s="465"/>
      <c r="K204" s="465"/>
    </row>
    <row r="205" spans="2:11" ht="20.5" customHeight="1" x14ac:dyDescent="0.35">
      <c r="B205" s="463"/>
      <c r="C205" s="464"/>
      <c r="D205" s="464"/>
      <c r="E205" s="464"/>
      <c r="F205" s="464"/>
      <c r="G205" s="464"/>
      <c r="H205" s="465"/>
      <c r="I205" s="465"/>
      <c r="J205" s="465"/>
      <c r="K205" s="465"/>
    </row>
    <row r="206" spans="2:11" ht="20.5" customHeight="1" x14ac:dyDescent="0.35">
      <c r="B206" s="463"/>
      <c r="C206" s="464"/>
      <c r="D206" s="464"/>
      <c r="E206" s="464"/>
      <c r="F206" s="464"/>
      <c r="G206" s="464"/>
      <c r="H206" s="465"/>
      <c r="I206" s="465"/>
      <c r="J206" s="465"/>
      <c r="K206" s="465"/>
    </row>
    <row r="207" spans="2:11" ht="20.5" customHeight="1" x14ac:dyDescent="0.3"/>
    <row r="208" spans="2:11" ht="20.5" customHeight="1" x14ac:dyDescent="0.3"/>
    <row r="209" ht="20.5" customHeight="1" x14ac:dyDescent="0.3"/>
    <row r="210" ht="20.5" customHeight="1" x14ac:dyDescent="0.3"/>
    <row r="211" ht="20.5" customHeight="1" x14ac:dyDescent="0.3"/>
    <row r="212" ht="20.5" customHeight="1" x14ac:dyDescent="0.3"/>
  </sheetData>
  <sheetProtection algorithmName="SHA-512" hashValue="XDBNFNihPssWOO609MwNnCgZ+W8y4B1+rrGAHcAmnNXLIy15l2zeXOBIsmxfMo2h6YtwQm26k46VGuaEaRerSw==" saltValue="7GnuCCIEDpTcx7Q3iMLtiA==" spinCount="100000" sheet="1" objects="1" scenarios="1"/>
  <mergeCells count="1">
    <mergeCell ref="B5:G5"/>
  </mergeCells>
  <phoneticPr fontId="20" type="noConversion"/>
  <hyperlinks>
    <hyperlink ref="B3" location="Content!A1" display="Content!A1" xr:uid="{5BFBEE85-B6C1-465B-927C-06AD7602B76A}"/>
  </hyperlink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C99AD-E92F-43B9-AD46-4CD7BAEB352A}">
  <sheetPr codeName="Sheet17"/>
  <dimension ref="A1:G69"/>
  <sheetViews>
    <sheetView showGridLines="0" zoomScale="75" zoomScaleNormal="75" workbookViewId="0">
      <selection activeCell="C15" sqref="C15"/>
    </sheetView>
  </sheetViews>
  <sheetFormatPr defaultColWidth="8.7265625" defaultRowHeight="15.5" x14ac:dyDescent="0.35"/>
  <cols>
    <col min="1" max="1" width="4.90625" style="270" customWidth="1"/>
    <col min="2" max="2" width="75.6328125" style="8" customWidth="1"/>
    <col min="3" max="3" width="28.6328125" style="96" customWidth="1"/>
    <col min="4" max="7" width="25.6328125" style="96" customWidth="1"/>
    <col min="8" max="8" width="8.7265625" style="8" bestFit="1"/>
    <col min="9" max="9" width="8.7265625" style="8" bestFit="1" customWidth="1"/>
    <col min="10" max="16384" width="8.7265625" style="8"/>
  </cols>
  <sheetData>
    <row r="1" spans="1:7" s="270" customFormat="1" x14ac:dyDescent="0.35">
      <c r="A1" s="271">
        <v>1</v>
      </c>
      <c r="B1" s="271">
        <v>2</v>
      </c>
      <c r="C1" s="271">
        <v>3</v>
      </c>
      <c r="D1" s="271">
        <v>4</v>
      </c>
      <c r="E1" s="271">
        <v>5</v>
      </c>
      <c r="F1" s="271">
        <v>6</v>
      </c>
      <c r="G1" s="271">
        <v>7</v>
      </c>
    </row>
    <row r="2" spans="1:7" ht="61.5" customHeight="1" x14ac:dyDescent="0.35"/>
    <row r="3" spans="1:7" ht="18.5" x14ac:dyDescent="0.35">
      <c r="A3" s="266" t="s">
        <v>1956</v>
      </c>
      <c r="B3" s="330" t="str" cm="1">
        <f t="array" ref="B3">_xlfn.IFS(
    Content_!$D$7=1, VLOOKUP(Training!$A3, Translation!$A:$S, Training!B$1, FALSE),
    Content_!$D$7=2, VLOOKUP(Training!$A3, Translation!$A:$S, Training!B$1 + 6, FALSE),
    Content_!$D$7=3, VLOOKUP(Training!$A3, Translation!$A:$S, Training!B$1 + 12, FALSE)
)</f>
        <v>Обучение</v>
      </c>
      <c r="C3" s="85"/>
      <c r="D3" s="86"/>
      <c r="E3" s="86"/>
      <c r="F3" s="86"/>
      <c r="G3" s="86"/>
    </row>
    <row r="4" spans="1:7" ht="9.5" customHeight="1" x14ac:dyDescent="0.35">
      <c r="A4" s="266" t="s">
        <v>1957</v>
      </c>
      <c r="B4" s="11"/>
      <c r="C4" s="87"/>
      <c r="D4" s="86"/>
      <c r="E4" s="86"/>
      <c r="F4" s="86"/>
      <c r="G4" s="86"/>
    </row>
    <row r="5" spans="1:7" ht="50" customHeight="1" x14ac:dyDescent="0.35">
      <c r="A5" s="266" t="s">
        <v>1958</v>
      </c>
      <c r="B5" s="866" t="str" cm="1">
        <f t="array" ref="B5">_xlfn.IFS(
    Content_!$D$7=1, VLOOKUP(Training!$A5, Translation!$A:$S, Training!B$1, FALSE),
    Content_!$D$7=2, VLOOKUP(Training!$A5, Translation!$A:$S, Training!B$1 + 6, FALSE),
    Content_!$D$7=3, VLOOKUP(Training!$A5, Translation!$A:$S, Training!B$1 + 12, FALSE)
)</f>
        <v>Мы вносим свой вклад в конкурентоспособность и устойчивость рынка труда к изменениям путем содействия переквалификации кадров и развития персонала. Развитие человеческого капитала через наращивание кадрового потенциала, усиление компетенций работников в новых областях и непрерывное повышение их квалификации, основываясь на лучших мировых практиках, является одной из стратегических задач Фонда.</v>
      </c>
      <c r="C5" s="866" cm="1">
        <f t="array" ref="C5">_xlfn.IFS(
    Content_!$D$7=1, VLOOKUP(Training!$A5, Translation!$A:$S, Training!C$1, FALSE),
    Content_!$D$7=2, VLOOKUP(Training!$A5, Translation!$A:$S, Training!C$1 + 6, FALSE),
    Content_!$D$7=3, VLOOKUP(Training!$A5, Translation!$A:$S, Training!C$1 + 12, FALSE)
)</f>
        <v>0</v>
      </c>
      <c r="D5" s="866" cm="1">
        <f t="array" ref="D5">_xlfn.IFS(
    Content_!$D$7=1, VLOOKUP(Training!$A5, Translation!$A:$S, Training!D$1, FALSE),
    Content_!$D$7=2, VLOOKUP(Training!$A5, Translation!$A:$S, Training!D$1 + 6, FALSE),
    Content_!$D$7=3, VLOOKUP(Training!$A5, Translation!$A:$S, Training!D$1 + 12, FALSE)
)</f>
        <v>0</v>
      </c>
      <c r="E5" s="866" cm="1">
        <f t="array" ref="E5">_xlfn.IFS(
    Content_!$D$7=1, VLOOKUP(Training!$A5, Translation!$A:$S, Training!E$1, FALSE),
    Content_!$D$7=2, VLOOKUP(Training!$A5, Translation!$A:$S, Training!E$1 + 6, FALSE),
    Content_!$D$7=3, VLOOKUP(Training!$A5, Translation!$A:$S, Training!E$1 + 12, FALSE)
)</f>
        <v>0</v>
      </c>
      <c r="F5" s="866" cm="1">
        <f t="array" ref="F5">_xlfn.IFS(
    Content_!$D$7=1, VLOOKUP(Training!$A5, Translation!$A:$S, Training!F$1, FALSE),
    Content_!$D$7=2, VLOOKUP(Training!$A5, Translation!$A:$S, Training!F$1 + 6, FALSE),
    Content_!$D$7=3, VLOOKUP(Training!$A5, Translation!$A:$S, Training!F$1 + 12, FALSE)
)</f>
        <v>0</v>
      </c>
      <c r="G5" s="866" cm="1">
        <f t="array" ref="G5">_xlfn.IFS(
    Content_!$D$7=1, VLOOKUP(Training!$A5, Translation!$A:$S, Training!G$1, FALSE),
    Content_!$D$7=2, VLOOKUP(Training!$A5, Translation!$A:$S, Training!G$1 + 6, FALSE),
    Content_!$D$7=3, VLOOKUP(Training!$A5, Translation!$A:$S, Training!G$1 + 12, FALSE)
)</f>
        <v>0</v>
      </c>
    </row>
    <row r="6" spans="1:7" x14ac:dyDescent="0.35">
      <c r="A6" s="266" t="s">
        <v>1959</v>
      </c>
      <c r="B6" s="80"/>
      <c r="C6" s="154"/>
      <c r="D6" s="154"/>
      <c r="E6" s="154"/>
      <c r="F6" s="154"/>
      <c r="G6" s="154"/>
    </row>
    <row r="7" spans="1:7" s="12" customFormat="1" x14ac:dyDescent="0.35">
      <c r="A7" s="266" t="s">
        <v>1960</v>
      </c>
      <c r="B7" s="38" t="str" cm="1">
        <f t="array" ref="B7">_xlfn.IFS(
    Content_!$D$7=1, VLOOKUP(Training!$A7, Translation!$A:$S, Training!B$1, FALSE),
    Content_!$D$7=2, VLOOKUP(Training!$A7, Translation!$A:$S, Training!B$1 + 6, FALSE),
    Content_!$D$7=3, VLOOKUP(Training!$A7, Translation!$A:$S, Training!B$1 + 12, FALSE)
)</f>
        <v>GRI 404-1</v>
      </c>
      <c r="C7" s="83" t="str" cm="1">
        <f t="array" ref="C7">_xlfn.IFS(
    Content_!$D$7=1, VLOOKUP(Training!$A7, Translation!$A:$S, Training!C$1, FALSE),
    Content_!$D$7=2, VLOOKUP(Training!$A7, Translation!$A:$S, Training!C$1 + 6, FALSE),
    Content_!$D$7=3, VLOOKUP(Training!$A7, Translation!$A:$S, Training!C$1 + 12, FALSE)
)</f>
        <v>Единица измерения</v>
      </c>
      <c r="D7" s="82">
        <v>2020</v>
      </c>
      <c r="E7" s="82">
        <v>2021</v>
      </c>
      <c r="F7" s="82">
        <v>2022</v>
      </c>
      <c r="G7" s="82">
        <v>2023</v>
      </c>
    </row>
    <row r="8" spans="1:7" x14ac:dyDescent="0.35">
      <c r="A8" s="266" t="s">
        <v>1961</v>
      </c>
      <c r="B8" s="39" t="str" cm="1">
        <f t="array" ref="B8">_xlfn.IFS(
    Content_!$D$7=1, VLOOKUP(Training!$A8, Translation!$A:$S, Training!B$1, FALSE),
    Content_!$D$7=2, VLOOKUP(Training!$A8, Translation!$A:$S, Training!B$1 + 6, FALSE),
    Content_!$D$7=3, VLOOKUP(Training!$A8, Translation!$A:$S, Training!B$1 + 12, FALSE)
)</f>
        <v>Общее количество часов обучения в год</v>
      </c>
      <c r="C8" s="122" t="str" cm="1">
        <f t="array" ref="C8">_xlfn.IFS(
    Content_!$D$7=1, VLOOKUP(Training!$A8, Translation!$A:$S, Training!C$1, FALSE),
    Content_!$D$7=2, VLOOKUP(Training!$A8, Translation!$A:$S, Training!C$1 + 6, FALSE),
    Content_!$D$7=3, VLOOKUP(Training!$A8, Translation!$A:$S, Training!C$1 + 12, FALSE)
)</f>
        <v>часов</v>
      </c>
      <c r="D8" s="158">
        <v>7201790</v>
      </c>
      <c r="E8" s="158">
        <v>6115097</v>
      </c>
      <c r="F8" s="158">
        <v>11809889</v>
      </c>
      <c r="G8" s="159">
        <v>6157802</v>
      </c>
    </row>
    <row r="9" spans="1:7" x14ac:dyDescent="0.35">
      <c r="A9" s="266" t="s">
        <v>1962</v>
      </c>
      <c r="B9" s="124" t="str" cm="1">
        <f t="array" ref="B9">_xlfn.IFS(
    Content_!$D$7=1, VLOOKUP(Training!$A9, Translation!$A:$S, Training!B$1, FALSE),
    Content_!$D$7=2, VLOOKUP(Training!$A9, Translation!$A:$S, Training!B$1 + 6, FALSE),
    Content_!$D$7=3, VLOOKUP(Training!$A9, Translation!$A:$S, Training!B$1 + 12, FALSE)
)</f>
        <v>Мужчины</v>
      </c>
      <c r="C9" s="77" t="str" cm="1">
        <f t="array" ref="C9">_xlfn.IFS(
    Content_!$D$7=1, VLOOKUP(Training!$A9, Translation!$A:$S, Training!C$1, FALSE),
    Content_!$D$7=2, VLOOKUP(Training!$A9, Translation!$A:$S, Training!C$1 + 6, FALSE),
    Content_!$D$7=3, VLOOKUP(Training!$A9, Translation!$A:$S, Training!C$1 + 12, FALSE)
)</f>
        <v>часов</v>
      </c>
      <c r="D9" s="160">
        <v>6051484</v>
      </c>
      <c r="E9" s="160">
        <v>1677832</v>
      </c>
      <c r="F9" s="160">
        <v>9208124</v>
      </c>
      <c r="G9" s="129">
        <v>4853443</v>
      </c>
    </row>
    <row r="10" spans="1:7" x14ac:dyDescent="0.35">
      <c r="A10" s="266" t="s">
        <v>1963</v>
      </c>
      <c r="B10" s="124" t="str" cm="1">
        <f t="array" ref="B10">_xlfn.IFS(
    Content_!$D$7=1, VLOOKUP(Training!$A10, Translation!$A:$S, Training!B$1, FALSE),
    Content_!$D$7=2, VLOOKUP(Training!$A10, Translation!$A:$S, Training!B$1 + 6, FALSE),
    Content_!$D$7=3, VLOOKUP(Training!$A10, Translation!$A:$S, Training!B$1 + 12, FALSE)
)</f>
        <v>Женщины</v>
      </c>
      <c r="C10" s="78" t="str" cm="1">
        <f t="array" ref="C10">_xlfn.IFS(
    Content_!$D$7=1, VLOOKUP(Training!$A10, Translation!$A:$S, Training!C$1, FALSE),
    Content_!$D$7=2, VLOOKUP(Training!$A10, Translation!$A:$S, Training!C$1 + 6, FALSE),
    Content_!$D$7=3, VLOOKUP(Training!$A10, Translation!$A:$S, Training!C$1 + 12, FALSE)
)</f>
        <v>часов</v>
      </c>
      <c r="D10" s="160">
        <v>1150305</v>
      </c>
      <c r="E10" s="160">
        <v>4437266</v>
      </c>
      <c r="F10" s="160">
        <v>2601765</v>
      </c>
      <c r="G10" s="129">
        <v>1304359</v>
      </c>
    </row>
    <row r="11" spans="1:7" x14ac:dyDescent="0.35">
      <c r="A11" s="266" t="s">
        <v>1964</v>
      </c>
      <c r="B11" s="19" t="str" cm="1">
        <f t="array" ref="B11">_xlfn.IFS(
    Content_!$D$7=1, VLOOKUP(Training!$A11, Translation!$A:$S, Training!B$1, FALSE),
    Content_!$D$7=2, VLOOKUP(Training!$A11, Translation!$A:$S, Training!B$1 + 6, FALSE),
    Content_!$D$7=3, VLOOKUP(Training!$A11, Translation!$A:$S, Training!B$1 + 12, FALSE)
)</f>
        <v>Среднее количество часов обучение на одного работника в год</v>
      </c>
      <c r="C11" s="122" t="str" cm="1">
        <f t="array" ref="C11">_xlfn.IFS(
    Content_!$D$7=1, VLOOKUP(Training!$A11, Translation!$A:$S, Training!C$1, FALSE),
    Content_!$D$7=2, VLOOKUP(Training!$A11, Translation!$A:$S, Training!C$1 + 6, FALSE),
    Content_!$D$7=3, VLOOKUP(Training!$A11, Translation!$A:$S, Training!C$1 + 12, FALSE)
)</f>
        <v>часов</v>
      </c>
      <c r="D11" s="161">
        <v>16</v>
      </c>
      <c r="E11" s="161">
        <v>13</v>
      </c>
      <c r="F11" s="161">
        <v>19</v>
      </c>
      <c r="G11" s="162">
        <v>23</v>
      </c>
    </row>
    <row r="12" spans="1:7" x14ac:dyDescent="0.35">
      <c r="A12" s="266" t="s">
        <v>1965</v>
      </c>
      <c r="B12" s="108" t="str" cm="1">
        <f t="array" ref="B12">_xlfn.IFS(
    Content_!$D$7=1, VLOOKUP(Training!$A12, Translation!$A:$S, Training!B$1, FALSE),
    Content_!$D$7=2, VLOOKUP(Training!$A12, Translation!$A:$S, Training!B$1 + 6, FALSE),
    Content_!$D$7=3, VLOOKUP(Training!$A12, Translation!$A:$S, Training!B$1 + 12, FALSE)
)</f>
        <v xml:space="preserve">По гендерным группам: </v>
      </c>
      <c r="C12" s="78"/>
      <c r="D12" s="78"/>
      <c r="E12" s="78"/>
      <c r="F12" s="78"/>
      <c r="G12" s="123"/>
    </row>
    <row r="13" spans="1:7" x14ac:dyDescent="0.35">
      <c r="A13" s="266" t="s">
        <v>1966</v>
      </c>
      <c r="B13" s="124" t="str" cm="1">
        <f t="array" ref="B13">_xlfn.IFS(
    Content_!$D$7=1, VLOOKUP(Training!$A13, Translation!$A:$S, Training!B$1, FALSE),
    Content_!$D$7=2, VLOOKUP(Training!$A13, Translation!$A:$S, Training!B$1 + 6, FALSE),
    Content_!$D$7=3, VLOOKUP(Training!$A13, Translation!$A:$S, Training!B$1 + 12, FALSE)
)</f>
        <v xml:space="preserve">Мужчины </v>
      </c>
      <c r="C13" s="77" t="str" cm="1">
        <f t="array" ref="C13">_xlfn.IFS(
    Content_!$D$7=1, VLOOKUP(Training!$A13, Translation!$A:$S, Training!C$1, FALSE),
    Content_!$D$7=2, VLOOKUP(Training!$A13, Translation!$A:$S, Training!C$1 + 6, FALSE),
    Content_!$D$7=3, VLOOKUP(Training!$A13, Translation!$A:$S, Training!C$1 + 12, FALSE)
)</f>
        <v>часов</v>
      </c>
      <c r="D13" s="77">
        <v>17</v>
      </c>
      <c r="E13" s="77">
        <v>7</v>
      </c>
      <c r="F13" s="77">
        <v>22</v>
      </c>
      <c r="G13" s="163">
        <v>25</v>
      </c>
    </row>
    <row r="14" spans="1:7" x14ac:dyDescent="0.35">
      <c r="A14" s="266" t="s">
        <v>1967</v>
      </c>
      <c r="B14" s="124" t="str" cm="1">
        <f t="array" ref="B14">_xlfn.IFS(
    Content_!$D$7=1, VLOOKUP(Training!$A14, Translation!$A:$S, Training!B$1, FALSE),
    Content_!$D$7=2, VLOOKUP(Training!$A14, Translation!$A:$S, Training!B$1 + 6, FALSE),
    Content_!$D$7=3, VLOOKUP(Training!$A14, Translation!$A:$S, Training!B$1 + 12, FALSE)
)</f>
        <v xml:space="preserve">Женщины </v>
      </c>
      <c r="C14" s="77" t="str" cm="1">
        <f t="array" ref="C14">_xlfn.IFS(
    Content_!$D$7=1, VLOOKUP(Training!$A14, Translation!$A:$S, Training!C$1, FALSE),
    Content_!$D$7=2, VLOOKUP(Training!$A14, Translation!$A:$S, Training!C$1 + 6, FALSE),
    Content_!$D$7=3, VLOOKUP(Training!$A14, Translation!$A:$S, Training!C$1 + 12, FALSE)
)</f>
        <v>часов</v>
      </c>
      <c r="D14" s="77">
        <v>12</v>
      </c>
      <c r="E14" s="77">
        <v>20</v>
      </c>
      <c r="F14" s="77">
        <v>13</v>
      </c>
      <c r="G14" s="163">
        <v>18</v>
      </c>
    </row>
    <row r="15" spans="1:7" x14ac:dyDescent="0.35">
      <c r="A15" s="266" t="s">
        <v>1968</v>
      </c>
      <c r="B15" s="125" t="str" cm="1">
        <f t="array" ref="B15">_xlfn.IFS(
    Content_!$D$7=1, VLOOKUP(Training!$A15, Translation!$A:$S, Training!B$1, FALSE),
    Content_!$D$7=2, VLOOKUP(Training!$A15, Translation!$A:$S, Training!B$1 + 6, FALSE),
    Content_!$D$7=3, VLOOKUP(Training!$A15, Translation!$A:$S, Training!B$1 + 12, FALSE)
)</f>
        <v>По категориям персонала:</v>
      </c>
      <c r="C15" s="123"/>
      <c r="D15" s="123"/>
      <c r="E15" s="123"/>
      <c r="F15" s="123"/>
      <c r="G15" s="123"/>
    </row>
    <row r="16" spans="1:7" x14ac:dyDescent="0.35">
      <c r="A16" s="266" t="s">
        <v>1969</v>
      </c>
      <c r="B16" s="109" t="str" cm="1">
        <f t="array" ref="B16">_xlfn.IFS(
    Content_!$D$7=1, VLOOKUP(Training!$A16, Translation!$A:$S, Training!B$1, FALSE),
    Content_!$D$7=2, VLOOKUP(Training!$A16, Translation!$A:$S, Training!B$1 + 6, FALSE),
    Content_!$D$7=3, VLOOKUP(Training!$A16, Translation!$A:$S, Training!B$1 + 12, FALSE)
)</f>
        <v>Административно-управленческий персонал</v>
      </c>
      <c r="C16" s="77" t="str" cm="1">
        <f t="array" ref="C16">_xlfn.IFS(
    Content_!$D$7=1, VLOOKUP(Training!$A16, Translation!$A:$S, Training!C$1, FALSE),
    Content_!$D$7=2, VLOOKUP(Training!$A16, Translation!$A:$S, Training!C$1 + 6, FALSE),
    Content_!$D$7=3, VLOOKUP(Training!$A16, Translation!$A:$S, Training!C$1 + 12, FALSE)
)</f>
        <v>часов</v>
      </c>
      <c r="D16" s="77">
        <v>45</v>
      </c>
      <c r="E16" s="77">
        <v>23</v>
      </c>
      <c r="F16" s="77">
        <v>38</v>
      </c>
      <c r="G16" s="163">
        <v>27</v>
      </c>
    </row>
    <row r="17" spans="1:7" x14ac:dyDescent="0.35">
      <c r="A17" s="266" t="s">
        <v>1970</v>
      </c>
      <c r="B17" s="126" t="str" cm="1">
        <f t="array" ref="B17">_xlfn.IFS(
    Content_!$D$7=1, VLOOKUP(Training!$A17, Translation!$A:$S, Training!B$1, FALSE),
    Content_!$D$7=2, VLOOKUP(Training!$A17, Translation!$A:$S, Training!B$1 + 6, FALSE),
    Content_!$D$7=3, VLOOKUP(Training!$A17, Translation!$A:$S, Training!B$1 + 12, FALSE)
)</f>
        <v>Производственный персонал</v>
      </c>
      <c r="C17" s="78" t="str" cm="1">
        <f t="array" ref="C17">_xlfn.IFS(
    Content_!$D$7=1, VLOOKUP(Training!$A17, Translation!$A:$S, Training!C$1, FALSE),
    Content_!$D$7=2, VLOOKUP(Training!$A17, Translation!$A:$S, Training!C$1 + 6, FALSE),
    Content_!$D$7=3, VLOOKUP(Training!$A17, Translation!$A:$S, Training!C$1 + 12, FALSE)
)</f>
        <v>часов</v>
      </c>
      <c r="D17" s="164">
        <v>19</v>
      </c>
      <c r="E17" s="164">
        <v>23</v>
      </c>
      <c r="F17" s="164">
        <v>32</v>
      </c>
      <c r="G17" s="165">
        <v>22</v>
      </c>
    </row>
    <row r="18" spans="1:7" x14ac:dyDescent="0.35">
      <c r="A18" s="266" t="s">
        <v>1971</v>
      </c>
      <c r="B18" s="18"/>
      <c r="C18" s="20"/>
      <c r="D18" s="20"/>
      <c r="E18" s="20"/>
      <c r="F18" s="20"/>
      <c r="G18" s="20"/>
    </row>
    <row r="19" spans="1:7" x14ac:dyDescent="0.35">
      <c r="A19" s="266" t="s">
        <v>1972</v>
      </c>
      <c r="B19" s="38" t="str" cm="1">
        <f t="array" ref="B19">_xlfn.IFS(
    Content_!$D$7=1, VLOOKUP(Training!$A19, Translation!$A:$S, Training!B$1, FALSE),
    Content_!$D$7=2, VLOOKUP(Training!$A19, Translation!$A:$S, Training!B$1 + 6, FALSE),
    Content_!$D$7=3, VLOOKUP(Training!$A19, Translation!$A:$S, Training!B$1 + 12, FALSE)
)</f>
        <v>GRI 404-3</v>
      </c>
      <c r="C19" s="83" t="str" cm="1">
        <f t="array" ref="C19">_xlfn.IFS(
    Content_!$D$7=1, VLOOKUP(Training!$A19, Translation!$A:$S, Training!C$1, FALSE),
    Content_!$D$7=2, VLOOKUP(Training!$A19, Translation!$A:$S, Training!C$1 + 6, FALSE),
    Content_!$D$7=3, VLOOKUP(Training!$A19, Translation!$A:$S, Training!C$1 + 12, FALSE)
)</f>
        <v>Единица измерения</v>
      </c>
      <c r="D19" s="82">
        <v>2020</v>
      </c>
      <c r="E19" s="82">
        <v>2021</v>
      </c>
      <c r="F19" s="82">
        <v>2022</v>
      </c>
      <c r="G19" s="82">
        <v>2023</v>
      </c>
    </row>
    <row r="20" spans="1:7" ht="31" x14ac:dyDescent="0.35">
      <c r="A20" s="266" t="s">
        <v>1973</v>
      </c>
      <c r="B20" s="39" t="str" cm="1">
        <f t="array" ref="B20">_xlfn.IFS(
    Content_!$D$7=1, VLOOKUP(Training!$A20, Translation!$A:$S, Training!B$1, FALSE),
    Content_!$D$7=2, VLOOKUP(Training!$A20, Translation!$A:$S, Training!B$1 + 6, FALSE),
    Content_!$D$7=3, VLOOKUP(Training!$A20, Translation!$A:$S, Training!B$1 + 12, FALSE)
)</f>
        <v>Доля работников, получивших регулярную оценку производительности и развития карьеры</v>
      </c>
      <c r="C20" s="122" t="str" cm="1">
        <f t="array" ref="C20">_xlfn.IFS(
    Content_!$D$7=1, VLOOKUP(Training!$A20, Translation!$A:$S, Training!C$1, FALSE),
    Content_!$D$7=2, VLOOKUP(Training!$A20, Translation!$A:$S, Training!C$1 + 6, FALSE),
    Content_!$D$7=3, VLOOKUP(Training!$A20, Translation!$A:$S, Training!C$1 + 12, FALSE)
)</f>
        <v>%</v>
      </c>
      <c r="D20" s="158">
        <v>20</v>
      </c>
      <c r="E20" s="158">
        <v>15</v>
      </c>
      <c r="F20" s="158">
        <v>18</v>
      </c>
      <c r="G20" s="159">
        <v>16</v>
      </c>
    </row>
    <row r="21" spans="1:7" x14ac:dyDescent="0.35">
      <c r="A21" s="266" t="s">
        <v>1974</v>
      </c>
      <c r="B21" s="125" t="str" cm="1">
        <f t="array" ref="B21">_xlfn.IFS(
    Content_!$D$7=1, VLOOKUP(Training!$A21, Translation!$A:$S, Training!B$1, FALSE),
    Content_!$D$7=2, VLOOKUP(Training!$A21, Translation!$A:$S, Training!B$1 + 6, FALSE),
    Content_!$D$7=3, VLOOKUP(Training!$A21, Translation!$A:$S, Training!B$1 + 12, FALSE)
)</f>
        <v xml:space="preserve">По гендерным группам: </v>
      </c>
      <c r="C21" s="123"/>
      <c r="D21" s="123"/>
      <c r="E21" s="123"/>
      <c r="F21" s="123"/>
      <c r="G21" s="123"/>
    </row>
    <row r="22" spans="1:7" x14ac:dyDescent="0.35">
      <c r="A22" s="266" t="s">
        <v>1975</v>
      </c>
      <c r="B22" s="124" t="str" cm="1">
        <f t="array" ref="B22">_xlfn.IFS(
    Content_!$D$7=1, VLOOKUP(Training!$A22, Translation!$A:$S, Training!B$1, FALSE),
    Content_!$D$7=2, VLOOKUP(Training!$A22, Translation!$A:$S, Training!B$1 + 6, FALSE),
    Content_!$D$7=3, VLOOKUP(Training!$A22, Translation!$A:$S, Training!B$1 + 12, FALSE)
)</f>
        <v xml:space="preserve">Мужчины </v>
      </c>
      <c r="C22" s="77" t="str" cm="1">
        <f t="array" ref="C22">_xlfn.IFS(
    Content_!$D$7=1, VLOOKUP(Training!$A22, Translation!$A:$S, Training!C$1, FALSE),
    Content_!$D$7=2, VLOOKUP(Training!$A22, Translation!$A:$S, Training!C$1 + 6, FALSE),
    Content_!$D$7=3, VLOOKUP(Training!$A22, Translation!$A:$S, Training!C$1 + 12, FALSE)
)</f>
        <v>%</v>
      </c>
      <c r="D22" s="77">
        <v>20</v>
      </c>
      <c r="E22" s="77">
        <v>14</v>
      </c>
      <c r="F22" s="77">
        <v>17</v>
      </c>
      <c r="G22" s="163">
        <v>17</v>
      </c>
    </row>
    <row r="23" spans="1:7" x14ac:dyDescent="0.35">
      <c r="A23" s="266" t="s">
        <v>1976</v>
      </c>
      <c r="B23" s="127" t="str" cm="1">
        <f t="array" ref="B23">_xlfn.IFS(
    Content_!$D$7=1, VLOOKUP(Training!$A23, Translation!$A:$S, Training!B$1, FALSE),
    Content_!$D$7=2, VLOOKUP(Training!$A23, Translation!$A:$S, Training!B$1 + 6, FALSE),
    Content_!$D$7=3, VLOOKUP(Training!$A23, Translation!$A:$S, Training!B$1 + 12, FALSE)
)</f>
        <v xml:space="preserve">Женщины </v>
      </c>
      <c r="C23" s="78" t="str" cm="1">
        <f t="array" ref="C23">_xlfn.IFS(
    Content_!$D$7=1, VLOOKUP(Training!$A23, Translation!$A:$S, Training!C$1, FALSE),
    Content_!$D$7=2, VLOOKUP(Training!$A23, Translation!$A:$S, Training!C$1 + 6, FALSE),
    Content_!$D$7=3, VLOOKUP(Training!$A23, Translation!$A:$S, Training!C$1 + 12, FALSE)
)</f>
        <v>%</v>
      </c>
      <c r="D23" s="78">
        <v>20</v>
      </c>
      <c r="E23" s="78">
        <v>18</v>
      </c>
      <c r="F23" s="78">
        <v>18</v>
      </c>
      <c r="G23" s="166">
        <v>15</v>
      </c>
    </row>
    <row r="24" spans="1:7" x14ac:dyDescent="0.35">
      <c r="A24" s="266" t="s">
        <v>1977</v>
      </c>
      <c r="B24" s="125" t="str" cm="1">
        <f t="array" ref="B24">_xlfn.IFS(
    Content_!$D$7=1, VLOOKUP(Training!$A24, Translation!$A:$S, Training!B$1, FALSE),
    Content_!$D$7=2, VLOOKUP(Training!$A24, Translation!$A:$S, Training!B$1 + 6, FALSE),
    Content_!$D$7=3, VLOOKUP(Training!$A24, Translation!$A:$S, Training!B$1 + 12, FALSE)
)</f>
        <v>По категориям персонала:</v>
      </c>
      <c r="C24" s="123"/>
      <c r="D24" s="123"/>
      <c r="E24" s="123"/>
      <c r="F24" s="123"/>
      <c r="G24" s="123"/>
    </row>
    <row r="25" spans="1:7" x14ac:dyDescent="0.35">
      <c r="A25" s="266" t="s">
        <v>1978</v>
      </c>
      <c r="B25" s="109" t="str" cm="1">
        <f t="array" ref="B25">_xlfn.IFS(
    Content_!$D$7=1, VLOOKUP(Training!$A25, Translation!$A:$S, Training!B$1, FALSE),
    Content_!$D$7=2, VLOOKUP(Training!$A25, Translation!$A:$S, Training!B$1 + 6, FALSE),
    Content_!$D$7=3, VLOOKUP(Training!$A25, Translation!$A:$S, Training!B$1 + 12, FALSE)
)</f>
        <v>Административно-управленческий персонал</v>
      </c>
      <c r="C25" s="77" t="str" cm="1">
        <f t="array" ref="C25">_xlfn.IFS(
    Content_!$D$7=1, VLOOKUP(Training!$A25, Translation!$A:$S, Training!C$1, FALSE),
    Content_!$D$7=2, VLOOKUP(Training!$A25, Translation!$A:$S, Training!C$1 + 6, FALSE),
    Content_!$D$7=3, VLOOKUP(Training!$A25, Translation!$A:$S, Training!C$1 + 12, FALSE)
)</f>
        <v>%</v>
      </c>
      <c r="D25" s="77">
        <v>46</v>
      </c>
      <c r="E25" s="77">
        <v>47</v>
      </c>
      <c r="F25" s="77">
        <v>52</v>
      </c>
      <c r="G25" s="163">
        <v>43</v>
      </c>
    </row>
    <row r="26" spans="1:7" x14ac:dyDescent="0.35">
      <c r="A26" s="266" t="s">
        <v>1979</v>
      </c>
      <c r="B26" s="126" t="str" cm="1">
        <f t="array" ref="B26">_xlfn.IFS(
    Content_!$D$7=1, VLOOKUP(Training!$A26, Translation!$A:$S, Training!B$1, FALSE),
    Content_!$D$7=2, VLOOKUP(Training!$A26, Translation!$A:$S, Training!B$1 + 6, FALSE),
    Content_!$D$7=3, VLOOKUP(Training!$A26, Translation!$A:$S, Training!B$1 + 12, FALSE)
)</f>
        <v>Производственный персонал</v>
      </c>
      <c r="C26" s="78" t="str" cm="1">
        <f t="array" ref="C26">_xlfn.IFS(
    Content_!$D$7=1, VLOOKUP(Training!$A26, Translation!$A:$S, Training!C$1, FALSE),
    Content_!$D$7=2, VLOOKUP(Training!$A26, Translation!$A:$S, Training!C$1 + 6, FALSE),
    Content_!$D$7=3, VLOOKUP(Training!$A26, Translation!$A:$S, Training!C$1 + 12, FALSE)
)</f>
        <v>%</v>
      </c>
      <c r="D26" s="164">
        <v>18</v>
      </c>
      <c r="E26" s="164">
        <v>13</v>
      </c>
      <c r="F26" s="164">
        <v>15</v>
      </c>
      <c r="G26" s="165">
        <v>14</v>
      </c>
    </row>
    <row r="48" ht="20.5" customHeight="1" x14ac:dyDescent="0.35"/>
    <row r="49" ht="20.5" customHeight="1" x14ac:dyDescent="0.35"/>
    <row r="50" ht="20.5" customHeight="1" x14ac:dyDescent="0.35"/>
    <row r="51" ht="20.5" customHeight="1" x14ac:dyDescent="0.35"/>
    <row r="52" ht="20.5" customHeight="1" x14ac:dyDescent="0.35"/>
    <row r="53" ht="20.5" customHeight="1" x14ac:dyDescent="0.35"/>
    <row r="54" ht="20.5" customHeight="1" x14ac:dyDescent="0.35"/>
    <row r="55" ht="20.5" customHeight="1" x14ac:dyDescent="0.35"/>
    <row r="56" ht="20.5" customHeight="1" x14ac:dyDescent="0.35"/>
    <row r="57" ht="20.5" customHeight="1" x14ac:dyDescent="0.35"/>
    <row r="58" ht="20.5" customHeight="1" x14ac:dyDescent="0.35"/>
    <row r="59" ht="20.5" customHeight="1" x14ac:dyDescent="0.35"/>
    <row r="60" ht="20.5" customHeight="1" x14ac:dyDescent="0.35"/>
    <row r="61" ht="20.5" customHeight="1" x14ac:dyDescent="0.35"/>
    <row r="62" ht="20.5" customHeight="1" x14ac:dyDescent="0.35"/>
    <row r="63" ht="20.5" customHeight="1" x14ac:dyDescent="0.35"/>
    <row r="64" ht="20.5" customHeight="1" x14ac:dyDescent="0.35"/>
    <row r="65" ht="20.5" customHeight="1" x14ac:dyDescent="0.35"/>
    <row r="66" ht="20.5" customHeight="1" x14ac:dyDescent="0.35"/>
    <row r="67" ht="20.5" customHeight="1" x14ac:dyDescent="0.35"/>
    <row r="68" ht="20.5" customHeight="1" x14ac:dyDescent="0.35"/>
    <row r="69" ht="20.5" customHeight="1" x14ac:dyDescent="0.35"/>
  </sheetData>
  <sheetProtection algorithmName="SHA-512" hashValue="8tQOG2IPO8cEk8ys8VkA2uPb6QjF3sBVkBbhUyomGIDIzaGhRmimrEvlBhxdvJTW1y6sefr5YiajYQYPUnuACA==" saltValue="e1viidB4oh1RnbubpkxH4A==" spinCount="100000" sheet="1" objects="1" scenarios="1"/>
  <mergeCells count="1">
    <mergeCell ref="B5:G5"/>
  </mergeCells>
  <phoneticPr fontId="20" type="noConversion"/>
  <hyperlinks>
    <hyperlink ref="B3" location="Content!A1" display="Content!A1" xr:uid="{08D354B3-F8BF-4B5C-B558-A53F7DD403ED}"/>
  </hyperlink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88111-0343-4CE7-9561-30730A4C1A77}">
  <sheetPr codeName="Sheet18"/>
  <dimension ref="A1:H48"/>
  <sheetViews>
    <sheetView showGridLines="0" zoomScale="75" zoomScaleNormal="75" workbookViewId="0">
      <selection activeCell="C15" sqref="C15"/>
    </sheetView>
  </sheetViews>
  <sheetFormatPr defaultColWidth="8.7265625" defaultRowHeight="15.5" x14ac:dyDescent="0.35"/>
  <cols>
    <col min="1" max="1" width="4.453125" style="270" customWidth="1"/>
    <col min="2" max="2" width="75.6328125" style="274" customWidth="1"/>
    <col min="3" max="3" width="28.6328125" style="106" customWidth="1"/>
    <col min="4" max="7" width="25.6328125" style="96" customWidth="1"/>
    <col min="8" max="8" width="8.7265625" style="8" bestFit="1"/>
    <col min="9" max="9" width="8.7265625" style="8" bestFit="1" customWidth="1"/>
    <col min="10" max="16384" width="8.7265625" style="8"/>
  </cols>
  <sheetData>
    <row r="1" spans="1:8" s="270" customFormat="1" x14ac:dyDescent="0.35">
      <c r="A1" s="271">
        <v>1</v>
      </c>
      <c r="B1" s="286">
        <v>2</v>
      </c>
      <c r="C1" s="286">
        <v>3</v>
      </c>
      <c r="D1" s="271">
        <v>4</v>
      </c>
      <c r="E1" s="271">
        <v>5</v>
      </c>
      <c r="F1" s="271">
        <v>6</v>
      </c>
      <c r="G1" s="271">
        <v>7</v>
      </c>
    </row>
    <row r="2" spans="1:8" ht="61.5" customHeight="1" x14ac:dyDescent="0.35"/>
    <row r="3" spans="1:8" ht="18.5" x14ac:dyDescent="0.35">
      <c r="A3" s="266" t="s">
        <v>1986</v>
      </c>
      <c r="B3" s="329" t="str" cm="1">
        <f t="array" ref="B3">_xlfn.IFS(
    Content_!$D$7=1, VLOOKUP(HSE!$A3, Translation!$A:$S, HSE!B$1, FALSE),
    Content_!$D$7=2, VLOOKUP(HSE!$A3, Translation!$A:$S, HSE!B$1 + 6, FALSE),
    Content_!$D$7=3, VLOOKUP(HSE!$A3, Translation!$A:$S, HSE!B$1 + 12, FALSE)
)</f>
        <v>Охрана труда и производственная безопасность</v>
      </c>
      <c r="C3" s="282"/>
      <c r="D3" s="86"/>
      <c r="E3" s="86"/>
      <c r="F3" s="86"/>
      <c r="G3" s="86"/>
    </row>
    <row r="4" spans="1:8" ht="13" customHeight="1" x14ac:dyDescent="0.35">
      <c r="A4" s="266" t="s">
        <v>1987</v>
      </c>
      <c r="B4" s="273"/>
      <c r="C4" s="282"/>
      <c r="D4" s="86"/>
      <c r="E4" s="86"/>
      <c r="F4" s="86"/>
      <c r="G4" s="86"/>
    </row>
    <row r="5" spans="1:8" ht="54" customHeight="1" x14ac:dyDescent="0.35">
      <c r="A5" s="266" t="s">
        <v>2001</v>
      </c>
      <c r="B5" s="866" t="str" cm="1">
        <f t="array" ref="B5">_xlfn.IFS(
    Content_!$D$7=1, VLOOKUP(HSE!$A5, Translation!$A:$S, HSE!B$1, FALSE),
    Content_!$D$7=2, VLOOKUP(HSE!$A5, Translation!$A:$S, HSE!B$1 + 6, FALSE),
    Content_!$D$7=3, VLOOKUP(HSE!$A5, Translation!$A:$S, HSE!B$1 + 12, FALSE)
)</f>
        <v xml:space="preserve">Важной частью нашей стратегии является обеспечение производственной безопасности и следование принципу «нулевого травматизма Vision Zero». Наша деятельность соответствует международным стандартам ISO 45001-2018 «Система менеджмента в области охраны здоровья и безопасности труда», которая распространяется на всех работников Группы Фонда.
Мы постоянно совершенствуем работу системы по обеспечению безопасности наших работников и безаварийного производства на объектах. </v>
      </c>
      <c r="C5" s="866" cm="1">
        <f t="array" ref="C5">_xlfn.IFS(
    Content_!$D$7=1, VLOOKUP(HSE!$A5, Translation!$A:$S, HSE!C$1, FALSE),
    Content_!$D$7=2, VLOOKUP(HSE!$A5, Translation!$A:$S, HSE!C$1 + 6, FALSE),
    Content_!$D$7=3, VLOOKUP(HSE!$A5, Translation!$A:$S, HSE!C$1 + 12, FALSE)
)</f>
        <v>0</v>
      </c>
      <c r="D5" s="866" cm="1">
        <f t="array" ref="D5">_xlfn.IFS(
    Content_!$D$7=1, VLOOKUP(HSE!$A5, Translation!$A:$S, HSE!D$1, FALSE),
    Content_!$D$7=2, VLOOKUP(HSE!$A5, Translation!$A:$S, HSE!D$1 + 6, FALSE),
    Content_!$D$7=3, VLOOKUP(HSE!$A5, Translation!$A:$S, HSE!D$1 + 12, FALSE)
)</f>
        <v>0</v>
      </c>
      <c r="E5" s="866" cm="1">
        <f t="array" ref="E5">_xlfn.IFS(
    Content_!$D$7=1, VLOOKUP(HSE!$A5, Translation!$A:$S, HSE!E$1, FALSE),
    Content_!$D$7=2, VLOOKUP(HSE!$A5, Translation!$A:$S, HSE!E$1 + 6, FALSE),
    Content_!$D$7=3, VLOOKUP(HSE!$A5, Translation!$A:$S, HSE!E$1 + 12, FALSE)
)</f>
        <v>0</v>
      </c>
      <c r="F5" s="866" cm="1">
        <f t="array" ref="F5">_xlfn.IFS(
    Content_!$D$7=1, VLOOKUP(HSE!$A5, Translation!$A:$S, HSE!F$1, FALSE),
    Content_!$D$7=2, VLOOKUP(HSE!$A5, Translation!$A:$S, HSE!F$1 + 6, FALSE),
    Content_!$D$7=3, VLOOKUP(HSE!$A5, Translation!$A:$S, HSE!F$1 + 12, FALSE)
)</f>
        <v>0</v>
      </c>
      <c r="G5" s="866" cm="1">
        <f t="array" ref="G5">_xlfn.IFS(
    Content_!$D$7=1, VLOOKUP(HSE!$A5, Translation!$A:$S, HSE!G$1, FALSE),
    Content_!$D$7=2, VLOOKUP(HSE!$A5, Translation!$A:$S, HSE!G$1 + 6, FALSE),
    Content_!$D$7=3, VLOOKUP(HSE!$A5, Translation!$A:$S, HSE!G$1 + 12, FALSE)
)</f>
        <v>0</v>
      </c>
      <c r="H5" s="866" t="e" cm="1" vm="1">
        <f t="array" ref="H5">_xlfn.IFS(
    Content_!$D$7=1, VLOOKUP(HSE!$A5, Translation!$A:$S, HSE!H$1, FALSE),
    Content_!$D$7=2, VLOOKUP(HSE!$A5, Translation!$A:$S, HSE!H$1 + 6, FALSE),
    Content_!$D$7=3, VLOOKUP(HSE!$A5, Translation!$A:$S, HSE!H$1 + 12, FALSE)
)</f>
        <v>#VALUE!</v>
      </c>
    </row>
    <row r="6" spans="1:8" x14ac:dyDescent="0.35">
      <c r="A6" s="266" t="s">
        <v>2002</v>
      </c>
      <c r="B6" s="251"/>
      <c r="C6" s="154"/>
      <c r="D6" s="154"/>
      <c r="E6" s="154"/>
      <c r="F6" s="154"/>
      <c r="G6" s="154"/>
      <c r="H6" s="80"/>
    </row>
    <row r="7" spans="1:8" s="12" customFormat="1" x14ac:dyDescent="0.35">
      <c r="A7" s="266" t="s">
        <v>2003</v>
      </c>
      <c r="B7" s="277" t="str" cm="1">
        <f t="array" ref="B7">_xlfn.IFS(
    Content_!$D$7=1, VLOOKUP(HSE!$A7, Translation!$A:$S, HSE!B$1, FALSE),
    Content_!$D$7=2, VLOOKUP(HSE!$A7, Translation!$A:$S, HSE!B$1 + 6, FALSE),
    Content_!$D$7=3, VLOOKUP(HSE!$A7, Translation!$A:$S, HSE!B$1 + 12, FALSE)
)</f>
        <v>GRI 403-8</v>
      </c>
      <c r="C7" s="88" t="str" cm="1">
        <f t="array" ref="C7">_xlfn.IFS(
    Content_!$D$7=1, VLOOKUP(HSE!$A7, Translation!$A:$S, HSE!C$1, FALSE),
    Content_!$D$7=2, VLOOKUP(HSE!$A7, Translation!$A:$S, HSE!C$1 + 6, FALSE),
    Content_!$D$7=3, VLOOKUP(HSE!$A7, Translation!$A:$S, HSE!C$1 + 12, FALSE)
)</f>
        <v>Единица измерения</v>
      </c>
      <c r="D7" s="167">
        <v>2020</v>
      </c>
      <c r="E7" s="167">
        <v>2021</v>
      </c>
      <c r="F7" s="167">
        <v>2022</v>
      </c>
      <c r="G7" s="167">
        <v>2023</v>
      </c>
    </row>
    <row r="8" spans="1:8" s="12" customFormat="1" ht="31" x14ac:dyDescent="0.35">
      <c r="A8" s="266" t="s">
        <v>2004</v>
      </c>
      <c r="B8" s="74" t="str" cm="1">
        <f t="array" ref="B8">_xlfn.IFS(
    Content_!$D$7=1, VLOOKUP(HSE!$A8, Translation!$A:$S, HSE!B$1, FALSE),
    Content_!$D$7=2, VLOOKUP(HSE!$A8, Translation!$A:$S, HSE!B$1 + 6, FALSE),
    Content_!$D$7=3, VLOOKUP(HSE!$A8, Translation!$A:$S, HSE!B$1 + 12, FALSE)
)</f>
        <v>Система управления вопросами охраны труда и промышленной безопасности</v>
      </c>
      <c r="C8" s="278" cm="1">
        <f t="array" ref="C8">_xlfn.IFS(
    Content_!$D$7=1, VLOOKUP(HSE!$A8, Translation!$A:$S, HSE!C$1, FALSE),
    Content_!$D$7=2, VLOOKUP(HSE!$A8, Translation!$A:$S, HSE!C$1 + 6, FALSE),
    Content_!$D$7=3, VLOOKUP(HSE!$A8, Translation!$A:$S, HSE!C$1 + 12, FALSE)
)</f>
        <v>0</v>
      </c>
      <c r="D8" s="279"/>
      <c r="E8" s="279"/>
      <c r="F8" s="279"/>
      <c r="G8" s="279"/>
    </row>
    <row r="9" spans="1:8" ht="28" x14ac:dyDescent="0.35">
      <c r="A9" s="266" t="s">
        <v>2005</v>
      </c>
      <c r="B9" s="275" t="str" cm="1">
        <f t="array" ref="B9">_xlfn.IFS(
    Content_!$D$7=1, VLOOKUP(HSE!$A9, Translation!$A:$S, HSE!B$1, FALSE),
    Content_!$D$7=2, VLOOKUP(HSE!$A9, Translation!$A:$S, HSE!B$1 + 6, FALSE),
    Content_!$D$7=3, VLOOKUP(HSE!$A9, Translation!$A:$S, HSE!B$1 + 12, FALSE)
)</f>
        <v>Количество человек, охваченных системой управления охраной труда и промышленной безопасностью</v>
      </c>
      <c r="C9" s="77" t="str" cm="1">
        <f t="array" ref="C9">_xlfn.IFS(
    Content_!$D$7=1, VLOOKUP(HSE!$A9, Translation!$A:$S, HSE!C$1, FALSE),
    Content_!$D$7=2, VLOOKUP(HSE!$A9, Translation!$A:$S, HSE!C$1 + 6, FALSE),
    Content_!$D$7=3, VLOOKUP(HSE!$A9, Translation!$A:$S, HSE!C$1 + 12, FALSE)
)</f>
        <v>чел.</v>
      </c>
      <c r="D9" s="128">
        <v>269616</v>
      </c>
      <c r="E9" s="128">
        <v>258823</v>
      </c>
      <c r="F9" s="128">
        <v>261361</v>
      </c>
      <c r="G9" s="129">
        <v>267276</v>
      </c>
    </row>
    <row r="10" spans="1:8" ht="42" x14ac:dyDescent="0.35">
      <c r="A10" s="266" t="s">
        <v>2006</v>
      </c>
      <c r="B10" s="275" t="str" cm="1">
        <f t="array" ref="B10">_xlfn.IFS(
    Content_!$D$7=1, VLOOKUP(HSE!$A10, Translation!$A:$S, HSE!B$1, FALSE),
    Content_!$D$7=2, VLOOKUP(HSE!$A10, Translation!$A:$S, HSE!B$1 + 6, FALSE),
    Content_!$D$7=3, VLOOKUP(HSE!$A10, Translation!$A:$S, HSE!B$1 + 12, FALSE)
)</f>
        <v>Количество человек, охваченных системой управления охраной труда и промышленной безопасностью, прошедшей процедуру внутреннего аудита (системы производственного контроля)</v>
      </c>
      <c r="C10" s="77" t="str" cm="1">
        <f t="array" ref="C10">_xlfn.IFS(
    Content_!$D$7=1, VLOOKUP(HSE!$A10, Translation!$A:$S, HSE!C$1, FALSE),
    Content_!$D$7=2, VLOOKUP(HSE!$A10, Translation!$A:$S, HSE!C$1 + 6, FALSE),
    Content_!$D$7=3, VLOOKUP(HSE!$A10, Translation!$A:$S, HSE!C$1 + 12, FALSE)
)</f>
        <v>чел.</v>
      </c>
      <c r="D10" s="128">
        <v>120696</v>
      </c>
      <c r="E10" s="128">
        <v>123827</v>
      </c>
      <c r="F10" s="128">
        <v>135423</v>
      </c>
      <c r="G10" s="129">
        <v>150623</v>
      </c>
    </row>
    <row r="11" spans="1:8" ht="28" x14ac:dyDescent="0.35">
      <c r="A11" s="266" t="s">
        <v>2007</v>
      </c>
      <c r="B11" s="275" t="str" cm="1">
        <f t="array" ref="B11">_xlfn.IFS(
    Content_!$D$7=1, VLOOKUP(HSE!$A11, Translation!$A:$S, HSE!B$1, FALSE),
    Content_!$D$7=2, VLOOKUP(HSE!$A11, Translation!$A:$S, HSE!B$1 + 6, FALSE),
    Content_!$D$7=3, VLOOKUP(HSE!$A11, Translation!$A:$S, HSE!B$1 + 12, FALSE)
)</f>
        <v>Количество работников в дочерних зависимых организациях, имеющих сертификат соответствия ISO 45001-2018</v>
      </c>
      <c r="C11" s="77" t="str" cm="1">
        <f t="array" ref="C11">_xlfn.IFS(
    Content_!$D$7=1, VLOOKUP(HSE!$A11, Translation!$A:$S, HSE!C$1, FALSE),
    Content_!$D$7=2, VLOOKUP(HSE!$A11, Translation!$A:$S, HSE!C$1 + 6, FALSE),
    Content_!$D$7=3, VLOOKUP(HSE!$A11, Translation!$A:$S, HSE!C$1 + 12, FALSE)
)</f>
        <v>чел.</v>
      </c>
      <c r="D11" s="128">
        <v>61686</v>
      </c>
      <c r="E11" s="128">
        <v>71290</v>
      </c>
      <c r="F11" s="128">
        <v>109233</v>
      </c>
      <c r="G11" s="129">
        <v>152324</v>
      </c>
    </row>
    <row r="12" spans="1:8" ht="28" x14ac:dyDescent="0.35">
      <c r="A12" s="266" t="s">
        <v>2008</v>
      </c>
      <c r="B12" s="276" t="str" cm="1">
        <f t="array" ref="B12">_xlfn.IFS(
    Content_!$D$7=1, VLOOKUP(HSE!$A12, Translation!$A:$S, HSE!B$1, FALSE),
    Content_!$D$7=2, VLOOKUP(HSE!$A12, Translation!$A:$S, HSE!B$1 + 6, FALSE),
    Content_!$D$7=3, VLOOKUP(HSE!$A12, Translation!$A:$S, HSE!B$1 + 12, FALSE)
)</f>
        <v>Количество дочерних зависимых организаций (включая материнскую компанию), имеющих сертификат соответствия ISO 45001-2018</v>
      </c>
      <c r="C12" s="168" t="str" cm="1">
        <f t="array" ref="C12">_xlfn.IFS(
    Content_!$D$7=1, VLOOKUP(HSE!$A12, Translation!$A:$S, HSE!C$1, FALSE),
    Content_!$D$7=2, VLOOKUP(HSE!$A12, Translation!$A:$S, HSE!C$1 + 6, FALSE),
    Content_!$D$7=3, VLOOKUP(HSE!$A12, Translation!$A:$S, HSE!C$1 + 12, FALSE)
)</f>
        <v>ед.</v>
      </c>
      <c r="D12" s="130">
        <v>33</v>
      </c>
      <c r="E12" s="130">
        <v>40</v>
      </c>
      <c r="F12" s="130">
        <v>69</v>
      </c>
      <c r="G12" s="131">
        <v>78</v>
      </c>
    </row>
    <row r="13" spans="1:8" x14ac:dyDescent="0.35">
      <c r="A13" s="266" t="s">
        <v>2009</v>
      </c>
      <c r="B13" s="107"/>
      <c r="C13" s="89"/>
      <c r="D13" s="22"/>
      <c r="E13" s="22"/>
      <c r="F13" s="22"/>
      <c r="G13" s="40"/>
    </row>
    <row r="14" spans="1:8" x14ac:dyDescent="0.35">
      <c r="A14" s="266" t="s">
        <v>2010</v>
      </c>
      <c r="B14" s="277" t="str" cm="1">
        <f t="array" ref="B14">_xlfn.IFS(
    Content_!$D$7=1, VLOOKUP(HSE!$A14, Translation!$A:$S, HSE!B$1, FALSE),
    Content_!$D$7=2, VLOOKUP(HSE!$A14, Translation!$A:$S, HSE!B$1 + 6, FALSE),
    Content_!$D$7=3, VLOOKUP(HSE!$A14, Translation!$A:$S, HSE!B$1 + 12, FALSE)
)</f>
        <v>GRI 403-9</v>
      </c>
      <c r="C14" s="88" t="str" cm="1">
        <f t="array" ref="C14">_xlfn.IFS(
    Content_!$D$7=1, VLOOKUP(HSE!$A14, Translation!$A:$S, HSE!C$1, FALSE),
    Content_!$D$7=2, VLOOKUP(HSE!$A14, Translation!$A:$S, HSE!C$1 + 6, FALSE),
    Content_!$D$7=3, VLOOKUP(HSE!$A14, Translation!$A:$S, HSE!C$1 + 12, FALSE)
)</f>
        <v>Единица измерения</v>
      </c>
      <c r="D14" s="167">
        <v>2020</v>
      </c>
      <c r="E14" s="82">
        <v>2021</v>
      </c>
      <c r="F14" s="82">
        <v>2022</v>
      </c>
      <c r="G14" s="82">
        <v>2023</v>
      </c>
    </row>
    <row r="15" spans="1:8" ht="31" x14ac:dyDescent="0.35">
      <c r="A15" s="266" t="s">
        <v>2011</v>
      </c>
      <c r="B15" s="81" t="str" cm="1">
        <f t="array" ref="B15">_xlfn.IFS(
    Content_!$D$7=1, VLOOKUP(HSE!$A15, Translation!$A:$S, HSE!B$1, FALSE),
    Content_!$D$7=2, VLOOKUP(HSE!$A15, Translation!$A:$S, HSE!B$1 + 6, FALSE),
    Content_!$D$7=3, VLOOKUP(HSE!$A15, Translation!$A:$S, HSE!B$1 + 12, FALSE)
)</f>
        <v>Показатели производственного травматизма по Группе (штатные работники)</v>
      </c>
      <c r="C15" s="280" cm="1">
        <f t="array" ref="C15">_xlfn.IFS(
    Content_!$D$7=1, VLOOKUP(HSE!$A15, Translation!$A:$S, HSE!C$1, FALSE),
    Content_!$D$7=2, VLOOKUP(HSE!$A15, Translation!$A:$S, HSE!C$1 + 6, FALSE),
    Content_!$D$7=3, VLOOKUP(HSE!$A15, Translation!$A:$S, HSE!C$1 + 12, FALSE)
)</f>
        <v>0</v>
      </c>
      <c r="D15" s="280"/>
      <c r="E15" s="236"/>
      <c r="F15" s="236"/>
      <c r="G15" s="236"/>
    </row>
    <row r="16" spans="1:8" ht="28" x14ac:dyDescent="0.35">
      <c r="A16" s="266" t="s">
        <v>2012</v>
      </c>
      <c r="B16" s="275" t="str" cm="1">
        <f t="array" ref="B16">_xlfn.IFS(
    Content_!$D$7=1, VLOOKUP(HSE!$A16, Translation!$A:$S, HSE!B$1, FALSE),
    Content_!$D$7=2, VLOOKUP(HSE!$A16, Translation!$A:$S, HSE!B$1 + 6, FALSE),
    Content_!$D$7=3, VLOOKUP(HSE!$A16, Translation!$A:$S, HSE!B$1 + 12, FALSE)
)</f>
        <v>Количество пострадавших при несчастных случаях, связанных с трудовой деятельностью (в том числе погибшие)</v>
      </c>
      <c r="C16" s="77" t="str" cm="1">
        <f t="array" ref="C16">_xlfn.IFS(
    Content_!$D$7=1, VLOOKUP(HSE!$A16, Translation!$A:$S, HSE!C$1, FALSE),
    Content_!$D$7=2, VLOOKUP(HSE!$A16, Translation!$A:$S, HSE!C$1 + 6, FALSE),
    Content_!$D$7=3, VLOOKUP(HSE!$A16, Translation!$A:$S, HSE!C$1 + 12, FALSE)
)</f>
        <v>чел.</v>
      </c>
      <c r="D16" s="134">
        <v>122</v>
      </c>
      <c r="E16" s="132">
        <v>133</v>
      </c>
      <c r="F16" s="132">
        <v>111</v>
      </c>
      <c r="G16" s="133">
        <v>120</v>
      </c>
    </row>
    <row r="17" spans="1:7" ht="28" x14ac:dyDescent="0.35">
      <c r="A17" s="266" t="s">
        <v>2013</v>
      </c>
      <c r="B17" s="275" t="str" cm="1">
        <f t="array" ref="B17">_xlfn.IFS(
    Content_!$D$7=1, VLOOKUP(HSE!$A17, Translation!$A:$S, HSE!B$1, FALSE),
    Content_!$D$7=2, VLOOKUP(HSE!$A17, Translation!$A:$S, HSE!B$1 + 6, FALSE),
    Content_!$D$7=3, VLOOKUP(HSE!$A17, Translation!$A:$S, HSE!B$1 + 12, FALSE)
)</f>
        <v>Количество погибших при несчастных случаях, связанных с трудовой деятельностью</v>
      </c>
      <c r="C17" s="77" t="str" cm="1">
        <f t="array" ref="C17">_xlfn.IFS(
    Content_!$D$7=1, VLOOKUP(HSE!$A17, Translation!$A:$S, HSE!C$1, FALSE),
    Content_!$D$7=2, VLOOKUP(HSE!$A17, Translation!$A:$S, HSE!C$1 + 6, FALSE),
    Content_!$D$7=3, VLOOKUP(HSE!$A17, Translation!$A:$S, HSE!C$1 + 12, FALSE)
)</f>
        <v>чел.</v>
      </c>
      <c r="D17" s="134">
        <v>11</v>
      </c>
      <c r="E17" s="134">
        <v>14</v>
      </c>
      <c r="F17" s="134">
        <v>12</v>
      </c>
      <c r="G17" s="135">
        <v>11</v>
      </c>
    </row>
    <row r="18" spans="1:7" x14ac:dyDescent="0.35">
      <c r="A18" s="266" t="s">
        <v>2014</v>
      </c>
      <c r="B18" s="276" t="str" cm="1">
        <f t="array" ref="B18">_xlfn.IFS(
    Content_!$D$7=1, VLOOKUP(HSE!$A18, Translation!$A:$S, HSE!B$1, FALSE),
    Content_!$D$7=2, VLOOKUP(HSE!$A18, Translation!$A:$S, HSE!B$1 + 6, FALSE),
    Content_!$D$7=3, VLOOKUP(HSE!$A18, Translation!$A:$S, HSE!B$1 + 12, FALSE)
)</f>
        <v>Количество тяжелых травм, связанных с производственной деятельностью</v>
      </c>
      <c r="C18" s="78" t="str" cm="1">
        <f t="array" ref="C18">_xlfn.IFS(
    Content_!$D$7=1, VLOOKUP(HSE!$A18, Translation!$A:$S, HSE!C$1, FALSE),
    Content_!$D$7=2, VLOOKUP(HSE!$A18, Translation!$A:$S, HSE!C$1 + 6, FALSE),
    Content_!$D$7=3, VLOOKUP(HSE!$A18, Translation!$A:$S, HSE!C$1 + 12, FALSE)
)</f>
        <v>чел.</v>
      </c>
      <c r="D18" s="116" t="s">
        <v>141</v>
      </c>
      <c r="E18" s="116" t="s">
        <v>141</v>
      </c>
      <c r="F18" s="116">
        <v>54</v>
      </c>
      <c r="G18" s="117">
        <v>48</v>
      </c>
    </row>
    <row r="19" spans="1:7" ht="28" x14ac:dyDescent="0.35">
      <c r="A19" s="266" t="s">
        <v>2015</v>
      </c>
      <c r="B19" s="275" t="str" cm="1">
        <f t="array" ref="B19">_xlfn.IFS(
    Content_!$D$7=1, VLOOKUP(HSE!$A19, Translation!$A:$S, HSE!B$1, FALSE),
    Content_!$D$7=2, VLOOKUP(HSE!$A19, Translation!$A:$S, HSE!B$1 + 6, FALSE),
    Content_!$D$7=3, VLOOKUP(HSE!$A19, Translation!$A:$S, HSE!B$1 + 12, FALSE)
)</f>
        <v>Коэффициент частоты производственных травм с временной потерей трудоспособности (LTIFR*)</v>
      </c>
      <c r="C19" s="169" t="str" cm="1">
        <f t="array" ref="C19">_xlfn.IFS(
    Content_!$D$7=1, VLOOKUP(HSE!$A19, Translation!$A:$S, HSE!C$1, FALSE),
    Content_!$D$7=2, VLOOKUP(HSE!$A19, Translation!$A:$S, HSE!C$1 + 6, FALSE),
    Content_!$D$7=3, VLOOKUP(HSE!$A19, Translation!$A:$S, HSE!C$1 + 12, FALSE)
)</f>
        <v>коэфф.</v>
      </c>
      <c r="D19" s="136">
        <v>0.24</v>
      </c>
      <c r="E19" s="136">
        <v>0.24</v>
      </c>
      <c r="F19" s="136">
        <v>0.24</v>
      </c>
      <c r="G19" s="137">
        <v>0.26</v>
      </c>
    </row>
    <row r="20" spans="1:7" x14ac:dyDescent="0.35">
      <c r="A20" s="266" t="s">
        <v>2016</v>
      </c>
      <c r="B20" s="275" t="str" cm="1">
        <f t="array" ref="B20">_xlfn.IFS(
    Content_!$D$7=1, VLOOKUP(HSE!$A20, Translation!$A:$S, HSE!B$1, FALSE),
    Content_!$D$7=2, VLOOKUP(HSE!$A20, Translation!$A:$S, HSE!B$1 + 6, FALSE),
    Content_!$D$7=3, VLOOKUP(HSE!$A20, Translation!$A:$S, HSE!B$1 + 12, FALSE)
)</f>
        <v>Коэффициент несчастных случаев со смертельным исходом</v>
      </c>
      <c r="C20" s="169" t="str" cm="1">
        <f t="array" ref="C20">_xlfn.IFS(
    Content_!$D$7=1, VLOOKUP(HSE!$A20, Translation!$A:$S, HSE!C$1, FALSE),
    Content_!$D$7=2, VLOOKUP(HSE!$A20, Translation!$A:$S, HSE!C$1 + 6, FALSE),
    Content_!$D$7=3, VLOOKUP(HSE!$A20, Translation!$A:$S, HSE!C$1 + 12, FALSE)
)</f>
        <v>коэфф.</v>
      </c>
      <c r="D20" s="136">
        <v>0.02</v>
      </c>
      <c r="E20" s="136">
        <v>0.03</v>
      </c>
      <c r="F20" s="136">
        <v>0.03</v>
      </c>
      <c r="G20" s="137">
        <v>0.02</v>
      </c>
    </row>
    <row r="21" spans="1:7" x14ac:dyDescent="0.35">
      <c r="A21" s="266" t="s">
        <v>2017</v>
      </c>
      <c r="B21" s="275" t="str" cm="1">
        <f t="array" ref="B21">_xlfn.IFS(
    Content_!$D$7=1, VLOOKUP(HSE!$A21, Translation!$A:$S, HSE!B$1, FALSE),
    Content_!$D$7=2, VLOOKUP(HSE!$A21, Translation!$A:$S, HSE!B$1 + 6, FALSE),
    Content_!$D$7=3, VLOOKUP(HSE!$A21, Translation!$A:$S, HSE!B$1 + 12, FALSE)
)</f>
        <v>Коэффициент тяжелых травм, связанных с производственной деятельностью</v>
      </c>
      <c r="C21" s="169" t="str" cm="1">
        <f t="array" ref="C21">_xlfn.IFS(
    Content_!$D$7=1, VLOOKUP(HSE!$A21, Translation!$A:$S, HSE!C$1, FALSE),
    Content_!$D$7=2, VLOOKUP(HSE!$A21, Translation!$A:$S, HSE!C$1 + 6, FALSE),
    Content_!$D$7=3, VLOOKUP(HSE!$A21, Translation!$A:$S, HSE!C$1 + 12, FALSE)
)</f>
        <v>коэфф.</v>
      </c>
      <c r="D21" s="138" t="s">
        <v>141</v>
      </c>
      <c r="E21" s="138" t="s">
        <v>141</v>
      </c>
      <c r="F21" s="138">
        <v>0.11888279052218048</v>
      </c>
      <c r="G21" s="139">
        <v>0.10442332297811242</v>
      </c>
    </row>
    <row r="22" spans="1:7" ht="28" x14ac:dyDescent="0.35">
      <c r="A22" s="266" t="s">
        <v>2018</v>
      </c>
      <c r="B22" s="275" t="str" cm="1">
        <f t="array" ref="B22">_xlfn.IFS(
    Content_!$D$7=1, VLOOKUP(HSE!$A22, Translation!$A:$S, HSE!B$1, FALSE),
    Content_!$D$7=2, VLOOKUP(HSE!$A22, Translation!$A:$S, HSE!B$1 + 6, FALSE),
    Content_!$D$7=3, VLOOKUP(HSE!$A22, Translation!$A:$S, HSE!B$1 + 12, FALSE)
)</f>
        <v>Коэффициент частоты производственных травм с временной потерей трудоспособности (LTIF)</v>
      </c>
      <c r="C22" s="169" t="str" cm="1">
        <f t="array" ref="C22">_xlfn.IFS(
    Content_!$D$7=1, VLOOKUP(HSE!$A22, Translation!$A:$S, HSE!C$1, FALSE),
    Content_!$D$7=2, VLOOKUP(HSE!$A22, Translation!$A:$S, HSE!C$1 + 6, FALSE),
    Content_!$D$7=3, VLOOKUP(HSE!$A22, Translation!$A:$S, HSE!C$1 + 12, FALSE)
)</f>
        <v>коэфф.</v>
      </c>
      <c r="D22" s="138">
        <v>0.24</v>
      </c>
      <c r="E22" s="138">
        <v>0.22</v>
      </c>
      <c r="F22" s="138">
        <v>0.16</v>
      </c>
      <c r="G22" s="139">
        <v>0.14000000000000001</v>
      </c>
    </row>
    <row r="23" spans="1:7" x14ac:dyDescent="0.35">
      <c r="A23" s="266" t="s">
        <v>2019</v>
      </c>
      <c r="B23" s="276" t="str" cm="1">
        <f t="array" ref="B23">_xlfn.IFS(
    Content_!$D$7=1, VLOOKUP(HSE!$A23, Translation!$A:$S, HSE!B$1, FALSE),
    Content_!$D$7=2, VLOOKUP(HSE!$A23, Translation!$A:$S, HSE!B$1 + 6, FALSE),
    Content_!$D$7=3, VLOOKUP(HSE!$A23, Translation!$A:$S, HSE!B$1 + 12, FALSE)
)</f>
        <v>Количество отработанных человеко-часов</v>
      </c>
      <c r="C23" s="168" t="str" cm="1">
        <f t="array" ref="C23">_xlfn.IFS(
    Content_!$D$7=1, VLOOKUP(HSE!$A23, Translation!$A:$S, HSE!C$1, FALSE),
    Content_!$D$7=2, VLOOKUP(HSE!$A23, Translation!$A:$S, HSE!C$1 + 6, FALSE),
    Content_!$D$7=3, VLOOKUP(HSE!$A23, Translation!$A:$S, HSE!C$1 + 12, FALSE)
)</f>
        <v>человеко-часов</v>
      </c>
      <c r="D23" s="130">
        <v>489865338.80000001</v>
      </c>
      <c r="E23" s="130">
        <v>462456158.5</v>
      </c>
      <c r="F23" s="130">
        <v>454228907</v>
      </c>
      <c r="G23" s="131">
        <v>459667425.16000003</v>
      </c>
    </row>
    <row r="24" spans="1:7" x14ac:dyDescent="0.35">
      <c r="A24" s="266" t="s">
        <v>2020</v>
      </c>
      <c r="B24" s="867" t="str" cm="1">
        <f t="array" ref="B24">_xlfn.IFS(
    Content_!$D$7=1, VLOOKUP(HSE!$A24, Translation!$A:$S, HSE!B$1, FALSE),
    Content_!$D$7=2, VLOOKUP(HSE!$A24, Translation!$A:$S, HSE!B$1 + 6, FALSE),
    Content_!$D$7=3, VLOOKUP(HSE!$A24, Translation!$A:$S, HSE!B$1 + 12, FALSE)
)</f>
        <v xml:space="preserve">* LTIFR (коэффициент травм с потерей рабочего времени) - количество работников компании, пострадавших в несчастных случаях с потерей трудоспособности, относящихся к легкой и тяжелой производственной травме согласно заключению о степени тяжести производственной травмы (в т.ч. погибшие), умноженное на 1 миллион человеко-часов и деленное на общее количество отработанных человеко-часов за 12 отчетных месяцев. </v>
      </c>
      <c r="C24" s="867" cm="1">
        <f t="array" ref="C24">_xlfn.IFS(
    Content_!$D$7=1, VLOOKUP(HSE!$A24, Translation!$A:$S, HSE!C$1, FALSE),
    Content_!$D$7=2, VLOOKUP(HSE!$A24, Translation!$A:$S, HSE!C$1 + 6, FALSE),
    Content_!$D$7=3, VLOOKUP(HSE!$A24, Translation!$A:$S, HSE!C$1 + 12, FALSE)
)</f>
        <v>0</v>
      </c>
      <c r="D24" s="867" cm="1">
        <f t="array" ref="D24">_xlfn.IFS(
    Content_!$D$7=1, VLOOKUP(HSE!$A24, Translation!$A:$S, HSE!D$1, FALSE),
    Content_!$D$7=2, VLOOKUP(HSE!$A24, Translation!$A:$S, HSE!D$1 + 6, FALSE),
    Content_!$D$7=3, VLOOKUP(HSE!$A24, Translation!$A:$S, HSE!D$1 + 12, FALSE)
)</f>
        <v>0</v>
      </c>
      <c r="E24" s="867" cm="1">
        <f t="array" ref="E24">_xlfn.IFS(
    Content_!$D$7=1, VLOOKUP(HSE!$A24, Translation!$A:$S, HSE!E$1, FALSE),
    Content_!$D$7=2, VLOOKUP(HSE!$A24, Translation!$A:$S, HSE!E$1 + 6, FALSE),
    Content_!$D$7=3, VLOOKUP(HSE!$A24, Translation!$A:$S, HSE!E$1 + 12, FALSE)
)</f>
        <v>0</v>
      </c>
      <c r="F24" s="867" cm="1">
        <f t="array" ref="F24">_xlfn.IFS(
    Content_!$D$7=1, VLOOKUP(HSE!$A24, Translation!$A:$S, HSE!F$1, FALSE),
    Content_!$D$7=2, VLOOKUP(HSE!$A24, Translation!$A:$S, HSE!F$1 + 6, FALSE),
    Content_!$D$7=3, VLOOKUP(HSE!$A24, Translation!$A:$S, HSE!F$1 + 12, FALSE)
)</f>
        <v>0</v>
      </c>
      <c r="G24" s="867" cm="1">
        <f t="array" ref="G24">_xlfn.IFS(
    Content_!$D$7=1, VLOOKUP(HSE!$A24, Translation!$A:$S, HSE!G$1, FALSE),
    Content_!$D$7=2, VLOOKUP(HSE!$A24, Translation!$A:$S, HSE!G$1 + 6, FALSE),
    Content_!$D$7=3, VLOOKUP(HSE!$A24, Translation!$A:$S, HSE!G$1 + 12, FALSE)
)</f>
        <v>0</v>
      </c>
    </row>
    <row r="25" spans="1:7" x14ac:dyDescent="0.35">
      <c r="A25" s="266" t="s">
        <v>2021</v>
      </c>
      <c r="B25" s="28"/>
      <c r="D25" s="155"/>
      <c r="E25" s="155"/>
      <c r="F25" s="155"/>
      <c r="G25" s="155"/>
    </row>
    <row r="26" spans="1:7" x14ac:dyDescent="0.35">
      <c r="A26" s="266" t="s">
        <v>2022</v>
      </c>
      <c r="B26" s="75" t="str" cm="1">
        <f t="array" ref="B26">_xlfn.IFS(
    Content_!$D$7=1, VLOOKUP(HSE!$A26, Translation!$A:$S, HSE!B$1, FALSE),
    Content_!$D$7=2, VLOOKUP(HSE!$A26, Translation!$A:$S, HSE!B$1 + 6, FALSE),
    Content_!$D$7=3, VLOOKUP(HSE!$A26, Translation!$A:$S, HSE!B$1 + 12, FALSE)
)</f>
        <v>Показатели дорожно-транспортных происшествий</v>
      </c>
      <c r="C26" s="83" t="str" cm="1">
        <f t="array" ref="C26">_xlfn.IFS(
    Content_!$D$7=1, VLOOKUP(HSE!$A26, Translation!$A:$S, HSE!C$1, FALSE),
    Content_!$D$7=2, VLOOKUP(HSE!$A26, Translation!$A:$S, HSE!C$1 + 6, FALSE),
    Content_!$D$7=3, VLOOKUP(HSE!$A26, Translation!$A:$S, HSE!C$1 + 12, FALSE)
)</f>
        <v>Единица измерения</v>
      </c>
      <c r="D26" s="82">
        <v>2020</v>
      </c>
      <c r="E26" s="82">
        <v>2021</v>
      </c>
      <c r="F26" s="82">
        <v>2022</v>
      </c>
      <c r="G26" s="82">
        <v>2023</v>
      </c>
    </row>
    <row r="27" spans="1:7" x14ac:dyDescent="0.35">
      <c r="A27" s="266" t="s">
        <v>2023</v>
      </c>
      <c r="B27" s="283" t="str" cm="1">
        <f t="array" ref="B27">_xlfn.IFS(
    Content_!$D$7=1, VLOOKUP(HSE!$A27, Translation!$A:$S, HSE!B$1, FALSE),
    Content_!$D$7=2, VLOOKUP(HSE!$A27, Translation!$A:$S, HSE!B$1 + 6, FALSE),
    Content_!$D$7=3, VLOOKUP(HSE!$A27, Translation!$A:$S, HSE!B$1 + 12, FALSE)
)</f>
        <v>Количество всех дорожно-транспортных происшествий</v>
      </c>
      <c r="C27" s="170" t="str" cm="1">
        <f t="array" ref="C27">_xlfn.IFS(
    Content_!$D$7=1, VLOOKUP(HSE!$A27, Translation!$A:$S, HSE!C$1, FALSE),
    Content_!$D$7=2, VLOOKUP(HSE!$A27, Translation!$A:$S, HSE!C$1 + 6, FALSE),
    Content_!$D$7=3, VLOOKUP(HSE!$A27, Translation!$A:$S, HSE!C$1 + 12, FALSE)
)</f>
        <v>ед.</v>
      </c>
      <c r="D27" s="141">
        <v>68</v>
      </c>
      <c r="E27" s="141">
        <v>79</v>
      </c>
      <c r="F27" s="141">
        <v>68</v>
      </c>
      <c r="G27" s="142">
        <v>82</v>
      </c>
    </row>
    <row r="28" spans="1:7" x14ac:dyDescent="0.35">
      <c r="A28" s="266" t="s">
        <v>2024</v>
      </c>
      <c r="B28" s="276" t="str" cm="1">
        <f t="array" ref="B28">_xlfn.IFS(
    Content_!$D$7=1, VLOOKUP(HSE!$A28, Translation!$A:$S, HSE!B$1, FALSE),
    Content_!$D$7=2, VLOOKUP(HSE!$A28, Translation!$A:$S, HSE!B$1 + 6, FALSE),
    Content_!$D$7=3, VLOOKUP(HSE!$A28, Translation!$A:$S, HSE!B$1 + 12, FALSE)
)</f>
        <v>Коэффициент дорожно-транспортных происшествий (коэффициент)</v>
      </c>
      <c r="C28" s="168" t="str" cm="1">
        <f t="array" ref="C28">_xlfn.IFS(
    Content_!$D$7=1, VLOOKUP(HSE!$A28, Translation!$A:$S, HSE!C$1, FALSE),
    Content_!$D$7=2, VLOOKUP(HSE!$A28, Translation!$A:$S, HSE!C$1 + 6, FALSE),
    Content_!$D$7=3, VLOOKUP(HSE!$A28, Translation!$A:$S, HSE!C$1 + 12, FALSE)
)</f>
        <v>коэфф.</v>
      </c>
      <c r="D28" s="143">
        <v>0.04</v>
      </c>
      <c r="E28" s="143">
        <v>7.0000000000000007E-2</v>
      </c>
      <c r="F28" s="143">
        <v>7.0000000000000007E-2</v>
      </c>
      <c r="G28" s="144">
        <v>0.25</v>
      </c>
    </row>
    <row r="29" spans="1:7" x14ac:dyDescent="0.35">
      <c r="A29" s="266" t="s">
        <v>2025</v>
      </c>
      <c r="B29" s="28"/>
      <c r="D29" s="155"/>
      <c r="E29" s="155"/>
      <c r="F29" s="155"/>
      <c r="G29" s="155"/>
    </row>
    <row r="30" spans="1:7" x14ac:dyDescent="0.35">
      <c r="A30" s="266" t="s">
        <v>2026</v>
      </c>
      <c r="B30" s="75" t="str" cm="1">
        <f t="array" ref="B30">_xlfn.IFS(
    Content_!$D$7=1, VLOOKUP(HSE!$A30, Translation!$A:$S, HSE!B$1, FALSE),
    Content_!$D$7=2, VLOOKUP(HSE!$A30, Translation!$A:$S, HSE!B$1 + 6, FALSE),
    Content_!$D$7=3, VLOOKUP(HSE!$A30, Translation!$A:$S, HSE!B$1 + 12, FALSE)
)</f>
        <v>Показатели охраны здоровья</v>
      </c>
      <c r="C30" s="83" t="str" cm="1">
        <f t="array" ref="C30">_xlfn.IFS(
    Content_!$D$7=1, VLOOKUP(HSE!$A30, Translation!$A:$S, HSE!C$1, FALSE),
    Content_!$D$7=2, VLOOKUP(HSE!$A30, Translation!$A:$S, HSE!C$1 + 6, FALSE),
    Content_!$D$7=3, VLOOKUP(HSE!$A30, Translation!$A:$S, HSE!C$1 + 12, FALSE)
)</f>
        <v>Единица измерения</v>
      </c>
      <c r="D30" s="82">
        <v>2020</v>
      </c>
      <c r="E30" s="82">
        <v>2021</v>
      </c>
      <c r="F30" s="82">
        <v>2022</v>
      </c>
      <c r="G30" s="82">
        <v>2023</v>
      </c>
    </row>
    <row r="31" spans="1:7" ht="28" x14ac:dyDescent="0.35">
      <c r="A31" s="266" t="s">
        <v>2027</v>
      </c>
      <c r="B31" s="283" t="str" cm="1">
        <f t="array" ref="B31">_xlfn.IFS(
    Content_!$D$7=1, VLOOKUP(HSE!$A31, Translation!$A:$S, HSE!B$1, FALSE),
    Content_!$D$7=2, VLOOKUP(HSE!$A31, Translation!$A:$S, HSE!B$1 + 6, FALSE),
    Content_!$D$7=3, VLOOKUP(HSE!$A31, Translation!$A:$S, HSE!B$1 + 12, FALSE)
)</f>
        <v>Количество смертельных случаев, не связанных с трудовой деятельностью по причине ухудшения здоровья</v>
      </c>
      <c r="C31" s="77" t="str" cm="1">
        <f t="array" ref="C31">_xlfn.IFS(
    Content_!$D$7=1, VLOOKUP(HSE!$A31, Translation!$A:$S, HSE!C$1, FALSE),
    Content_!$D$7=2, VLOOKUP(HSE!$A31, Translation!$A:$S, HSE!C$1 + 6, FALSE),
    Content_!$D$7=3, VLOOKUP(HSE!$A31, Translation!$A:$S, HSE!C$1 + 12, FALSE)
)</f>
        <v>чел.</v>
      </c>
      <c r="D31" s="113" t="s">
        <v>141</v>
      </c>
      <c r="E31" s="114">
        <v>53</v>
      </c>
      <c r="F31" s="114">
        <v>27</v>
      </c>
      <c r="G31" s="115">
        <v>45</v>
      </c>
    </row>
    <row r="32" spans="1:7" x14ac:dyDescent="0.35">
      <c r="A32" s="266" t="s">
        <v>2028</v>
      </c>
      <c r="B32" s="275" t="str" cm="1">
        <f t="array" ref="B32">_xlfn.IFS(
    Content_!$D$7=1, VLOOKUP(HSE!$A32, Translation!$A:$S, HSE!B$1, FALSE),
    Content_!$D$7=2, VLOOKUP(HSE!$A32, Translation!$A:$S, HSE!B$1 + 6, FALSE),
    Content_!$D$7=3, VLOOKUP(HSE!$A32, Translation!$A:$S, HSE!B$1 + 12, FALSE)
)</f>
        <v>Количество работников, состоящих на «Д» учете</v>
      </c>
      <c r="C32" s="77" t="str" cm="1">
        <f t="array" ref="C32">_xlfn.IFS(
    Content_!$D$7=1, VLOOKUP(HSE!$A32, Translation!$A:$S, HSE!C$1, FALSE),
    Content_!$D$7=2, VLOOKUP(HSE!$A32, Translation!$A:$S, HSE!C$1 + 6, FALSE),
    Content_!$D$7=3, VLOOKUP(HSE!$A32, Translation!$A:$S, HSE!C$1 + 12, FALSE)
)</f>
        <v>чел.</v>
      </c>
      <c r="D32" s="128" t="s">
        <v>141</v>
      </c>
      <c r="E32" s="128">
        <v>108501</v>
      </c>
      <c r="F32" s="128">
        <v>23958</v>
      </c>
      <c r="G32" s="129">
        <v>12441</v>
      </c>
    </row>
    <row r="33" spans="1:7" ht="28" x14ac:dyDescent="0.35">
      <c r="A33" s="266" t="s">
        <v>2029</v>
      </c>
      <c r="B33" s="276" t="str" cm="1">
        <f t="array" ref="B33">_xlfn.IFS(
    Content_!$D$7=1, VLOOKUP(HSE!$A33, Translation!$A:$S, HSE!B$1, FALSE),
    Content_!$D$7=2, VLOOKUP(HSE!$A33, Translation!$A:$S, HSE!B$1 + 6, FALSE),
    Content_!$D$7=3, VLOOKUP(HSE!$A33, Translation!$A:$S, HSE!B$1 + 12, FALSE)
)</f>
        <v>Количество работников, прошедших периодический медицинский осмотр в соответствие с законодательством РК</v>
      </c>
      <c r="C33" s="78" t="str" cm="1">
        <f t="array" ref="C33">_xlfn.IFS(
    Content_!$D$7=1, VLOOKUP(HSE!$A33, Translation!$A:$S, HSE!C$1, FALSE),
    Content_!$D$7=2, VLOOKUP(HSE!$A33, Translation!$A:$S, HSE!C$1 + 6, FALSE),
    Content_!$D$7=3, VLOOKUP(HSE!$A33, Translation!$A:$S, HSE!C$1 + 12, FALSE)
)</f>
        <v>чел.</v>
      </c>
      <c r="D33" s="130" t="s">
        <v>141</v>
      </c>
      <c r="E33" s="130">
        <v>193026</v>
      </c>
      <c r="F33" s="130">
        <v>201463</v>
      </c>
      <c r="G33" s="131">
        <v>150537</v>
      </c>
    </row>
    <row r="34" spans="1:7" x14ac:dyDescent="0.35">
      <c r="A34" s="266" t="s">
        <v>2030</v>
      </c>
      <c r="B34" s="107"/>
      <c r="C34" s="89"/>
      <c r="D34" s="21"/>
      <c r="E34" s="21"/>
      <c r="F34" s="21"/>
      <c r="G34" s="41"/>
    </row>
    <row r="35" spans="1:7" x14ac:dyDescent="0.35">
      <c r="A35" s="266" t="s">
        <v>2031</v>
      </c>
      <c r="B35" s="75" t="str" cm="1">
        <f t="array" ref="B35">_xlfn.IFS(
    Content_!$D$7=1, VLOOKUP(HSE!$A35, Translation!$A:$S, HSE!B$1, FALSE),
    Content_!$D$7=2, VLOOKUP(HSE!$A35, Translation!$A:$S, HSE!B$1 + 6, FALSE),
    Content_!$D$7=3, VLOOKUP(HSE!$A35, Translation!$A:$S, HSE!B$1 + 12, FALSE)
)</f>
        <v>Показатели чрезвычайных ситуаций</v>
      </c>
      <c r="C35" s="83" t="str" cm="1">
        <f t="array" ref="C35">_xlfn.IFS(
    Content_!$D$7=1, VLOOKUP(HSE!$A35, Translation!$A:$S, HSE!C$1, FALSE),
    Content_!$D$7=2, VLOOKUP(HSE!$A35, Translation!$A:$S, HSE!C$1 + 6, FALSE),
    Content_!$D$7=3, VLOOKUP(HSE!$A35, Translation!$A:$S, HSE!C$1 + 12, FALSE)
)</f>
        <v>Единица измерения</v>
      </c>
      <c r="D35" s="82">
        <v>2020</v>
      </c>
      <c r="E35" s="82">
        <v>2021</v>
      </c>
      <c r="F35" s="82">
        <v>2022</v>
      </c>
      <c r="G35" s="82">
        <v>2023</v>
      </c>
    </row>
    <row r="36" spans="1:7" x14ac:dyDescent="0.35">
      <c r="A36" s="266" t="s">
        <v>2032</v>
      </c>
      <c r="B36" s="283" t="str" cm="1">
        <f t="array" ref="B36">_xlfn.IFS(
    Content_!$D$7=1, VLOOKUP(HSE!$A36, Translation!$A:$S, HSE!B$1, FALSE),
    Content_!$D$7=2, VLOOKUP(HSE!$A36, Translation!$A:$S, HSE!B$1 + 6, FALSE),
    Content_!$D$7=3, VLOOKUP(HSE!$A36, Translation!$A:$S, HSE!B$1 + 12, FALSE)
)</f>
        <v>Количество пожаров</v>
      </c>
      <c r="C36" s="170" t="str" cm="1">
        <f t="array" ref="C36">_xlfn.IFS(
    Content_!$D$7=1, VLOOKUP(HSE!$A36, Translation!$A:$S, HSE!C$1, FALSE),
    Content_!$D$7=2, VLOOKUP(HSE!$A36, Translation!$A:$S, HSE!C$1 + 6, FALSE),
    Content_!$D$7=3, VLOOKUP(HSE!$A36, Translation!$A:$S, HSE!C$1 + 12, FALSE)
)</f>
        <v>ед.</v>
      </c>
      <c r="D36" s="145">
        <v>90</v>
      </c>
      <c r="E36" s="145">
        <v>103</v>
      </c>
      <c r="F36" s="145">
        <v>106</v>
      </c>
      <c r="G36" s="146">
        <v>93</v>
      </c>
    </row>
    <row r="37" spans="1:7" x14ac:dyDescent="0.35">
      <c r="A37" s="266" t="s">
        <v>2033</v>
      </c>
      <c r="B37" s="275" t="str" cm="1">
        <f t="array" ref="B37">_xlfn.IFS(
    Content_!$D$7=1, VLOOKUP(HSE!$A37, Translation!$A:$S, HSE!B$1, FALSE),
    Content_!$D$7=2, VLOOKUP(HSE!$A37, Translation!$A:$S, HSE!B$1 + 6, FALSE),
    Content_!$D$7=3, VLOOKUP(HSE!$A37, Translation!$A:$S, HSE!B$1 + 12, FALSE)
)</f>
        <v>Количество аварий</v>
      </c>
      <c r="C37" s="169" t="str" cm="1">
        <f t="array" ref="C37">_xlfn.IFS(
    Content_!$D$7=1, VLOOKUP(HSE!$A37, Translation!$A:$S, HSE!C$1, FALSE),
    Content_!$D$7=2, VLOOKUP(HSE!$A37, Translation!$A:$S, HSE!C$1 + 6, FALSE),
    Content_!$D$7=3, VLOOKUP(HSE!$A37, Translation!$A:$S, HSE!C$1 + 12, FALSE)
)</f>
        <v>ед.</v>
      </c>
      <c r="D37" s="128">
        <v>5</v>
      </c>
      <c r="E37" s="128">
        <v>13</v>
      </c>
      <c r="F37" s="128">
        <v>7</v>
      </c>
      <c r="G37" s="129" t="s">
        <v>141</v>
      </c>
    </row>
    <row r="38" spans="1:7" x14ac:dyDescent="0.35">
      <c r="A38" s="266" t="s">
        <v>2034</v>
      </c>
      <c r="B38" s="284" t="str" cm="1">
        <f t="array" ref="B38">_xlfn.IFS(
    Content_!$D$7=1, VLOOKUP(HSE!$A38, Translation!$A:$S, HSE!B$1, FALSE),
    Content_!$D$7=2, VLOOKUP(HSE!$A38, Translation!$A:$S, HSE!B$1 + 6, FALSE),
    Content_!$D$7=3, VLOOKUP(HSE!$A38, Translation!$A:$S, HSE!B$1 + 12, FALSE)
)</f>
        <v>Количество инцидентов*</v>
      </c>
      <c r="C38" s="171" t="str" cm="1">
        <f t="array" ref="C38">_xlfn.IFS(
    Content_!$D$7=1, VLOOKUP(HSE!$A38, Translation!$A:$S, HSE!C$1, FALSE),
    Content_!$D$7=2, VLOOKUP(HSE!$A38, Translation!$A:$S, HSE!C$1 + 6, FALSE),
    Content_!$D$7=3, VLOOKUP(HSE!$A38, Translation!$A:$S, HSE!C$1 + 12, FALSE)
)</f>
        <v>чел.</v>
      </c>
      <c r="D38" s="147">
        <v>327</v>
      </c>
      <c r="E38" s="147">
        <v>284</v>
      </c>
      <c r="F38" s="147">
        <v>334</v>
      </c>
      <c r="G38" s="148">
        <v>1013</v>
      </c>
    </row>
    <row r="39" spans="1:7" x14ac:dyDescent="0.35">
      <c r="A39" s="266" t="s">
        <v>2035</v>
      </c>
      <c r="B39" s="275"/>
      <c r="C39" s="169"/>
      <c r="D39" s="128"/>
      <c r="E39" s="128"/>
      <c r="F39" s="128"/>
      <c r="G39" s="246"/>
    </row>
    <row r="40" spans="1:7" x14ac:dyDescent="0.35">
      <c r="A40" s="266" t="s">
        <v>2036</v>
      </c>
      <c r="B40" s="868" t="str" cm="1">
        <f t="array" ref="B40">_xlfn.IFS(
    Content_!$D$7=1, VLOOKUP(HSE!$A40, Translation!$A:$S, HSE!B$1, FALSE),
    Content_!$D$7=2, VLOOKUP(HSE!$A40, Translation!$A:$S, HSE!B$1 + 6, FALSE),
    Content_!$D$7=3, VLOOKUP(HSE!$A40, Translation!$A:$S, HSE!B$1 + 12, FALSE)
)</f>
        <v>* Рост связан с пересмотром методики регистрации инцидентов.</v>
      </c>
      <c r="C40" s="868" cm="1">
        <f t="array" ref="C40">_xlfn.IFS(
    Content_!$D$7=1, VLOOKUP(HSE!$A40, Translation!$A:$S, HSE!C$1, FALSE),
    Content_!$D$7=2, VLOOKUP(HSE!$A40, Translation!$A:$S, HSE!C$1 + 6, FALSE),
    Content_!$D$7=3, VLOOKUP(HSE!$A40, Translation!$A:$S, HSE!C$1 + 12, FALSE)
)</f>
        <v>0</v>
      </c>
      <c r="D40" s="868" cm="1">
        <f t="array" ref="D40">_xlfn.IFS(
    Content_!$D$7=1, VLOOKUP(HSE!$A40, Translation!$A:$S, HSE!D$1, FALSE),
    Content_!$D$7=2, VLOOKUP(HSE!$A40, Translation!$A:$S, HSE!D$1 + 6, FALSE),
    Content_!$D$7=3, VLOOKUP(HSE!$A40, Translation!$A:$S, HSE!D$1 + 12, FALSE)
)</f>
        <v>0</v>
      </c>
      <c r="E40" s="868" cm="1">
        <f t="array" ref="E40">_xlfn.IFS(
    Content_!$D$7=1, VLOOKUP(HSE!$A40, Translation!$A:$S, HSE!E$1, FALSE),
    Content_!$D$7=2, VLOOKUP(HSE!$A40, Translation!$A:$S, HSE!E$1 + 6, FALSE),
    Content_!$D$7=3, VLOOKUP(HSE!$A40, Translation!$A:$S, HSE!E$1 + 12, FALSE)
)</f>
        <v>0</v>
      </c>
      <c r="F40" s="868" cm="1">
        <f t="array" ref="F40">_xlfn.IFS(
    Content_!$D$7=1, VLOOKUP(HSE!$A40, Translation!$A:$S, HSE!F$1, FALSE),
    Content_!$D$7=2, VLOOKUP(HSE!$A40, Translation!$A:$S, HSE!F$1 + 6, FALSE),
    Content_!$D$7=3, VLOOKUP(HSE!$A40, Translation!$A:$S, HSE!F$1 + 12, FALSE)
)</f>
        <v>0</v>
      </c>
      <c r="G40" s="868" cm="1">
        <f t="array" ref="G40">_xlfn.IFS(
    Content_!$D$7=1, VLOOKUP(HSE!$A40, Translation!$A:$S, HSE!G$1, FALSE),
    Content_!$D$7=2, VLOOKUP(HSE!$A40, Translation!$A:$S, HSE!G$1 + 6, FALSE),
    Content_!$D$7=3, VLOOKUP(HSE!$A40, Translation!$A:$S, HSE!G$1 + 12, FALSE)
)</f>
        <v>0</v>
      </c>
    </row>
    <row r="41" spans="1:7" x14ac:dyDescent="0.35">
      <c r="A41" s="266" t="s">
        <v>2037</v>
      </c>
      <c r="B41" s="107"/>
      <c r="C41" s="89"/>
      <c r="D41" s="21"/>
      <c r="E41" s="21"/>
      <c r="F41" s="21"/>
      <c r="G41" s="41"/>
    </row>
    <row r="42" spans="1:7" x14ac:dyDescent="0.35">
      <c r="A42" s="266" t="s">
        <v>2038</v>
      </c>
      <c r="B42" s="75" t="str" cm="1">
        <f t="array" ref="B42">_xlfn.IFS(
    Content_!$D$7=1, VLOOKUP(HSE!$A42, Translation!$A:$S, HSE!B$1, FALSE),
    Content_!$D$7=2, VLOOKUP(HSE!$A42, Translation!$A:$S, HSE!B$1 + 6, FALSE),
    Content_!$D$7=3, VLOOKUP(HSE!$A42, Translation!$A:$S, HSE!B$1 + 12, FALSE)
)</f>
        <v>Затраты на охрану труда и промышленную безопасность</v>
      </c>
      <c r="C42" s="83" t="str" cm="1">
        <f t="array" ref="C42">_xlfn.IFS(
    Content_!$D$7=1, VLOOKUP(HSE!$A42, Translation!$A:$S, HSE!C$1, FALSE),
    Content_!$D$7=2, VLOOKUP(HSE!$A42, Translation!$A:$S, HSE!C$1 + 6, FALSE),
    Content_!$D$7=3, VLOOKUP(HSE!$A42, Translation!$A:$S, HSE!C$1 + 12, FALSE)
)</f>
        <v>Единица измерения</v>
      </c>
      <c r="D42" s="82">
        <v>2020</v>
      </c>
      <c r="E42" s="82">
        <v>2021</v>
      </c>
      <c r="F42" s="82">
        <v>2022</v>
      </c>
      <c r="G42" s="82">
        <v>2023</v>
      </c>
    </row>
    <row r="43" spans="1:7" ht="46.5" x14ac:dyDescent="0.35">
      <c r="A43" s="266" t="s">
        <v>2039</v>
      </c>
      <c r="B43" s="184" t="str" cm="1">
        <f t="array" ref="B43">_xlfn.IFS(
    Content_!$D$7=1, VLOOKUP(HSE!$A43, Translation!$A:$S, HSE!B$1, FALSE),
    Content_!$D$7=2, VLOOKUP(HSE!$A43, Translation!$A:$S, HSE!B$1 + 6, FALSE),
    Content_!$D$7=3, VLOOKUP(HSE!$A43, Translation!$A:$S, HSE!B$1 + 12, FALSE)
)</f>
        <v>Сумма затраченных денежных средств для обеспечения требований в области производственной безопасности, в том числе по направлениям:</v>
      </c>
      <c r="C43" s="156" t="str" cm="1">
        <f t="array" ref="C43">_xlfn.IFS(
    Content_!$D$7=1, VLOOKUP(HSE!$A43, Translation!$A:$S, HSE!C$1, FALSE),
    Content_!$D$7=2, VLOOKUP(HSE!$A43, Translation!$A:$S, HSE!C$1 + 6, FALSE),
    Content_!$D$7=3, VLOOKUP(HSE!$A43, Translation!$A:$S, HSE!C$1 + 12, FALSE)
)</f>
        <v>млрд тенге</v>
      </c>
      <c r="D43" s="149">
        <v>122.4</v>
      </c>
      <c r="E43" s="149">
        <v>99.8</v>
      </c>
      <c r="F43" s="149">
        <v>124.96865138347999</v>
      </c>
      <c r="G43" s="150">
        <v>108.74848472422001</v>
      </c>
    </row>
    <row r="44" spans="1:7" x14ac:dyDescent="0.35">
      <c r="A44" s="266" t="s">
        <v>2040</v>
      </c>
      <c r="B44" s="285" t="str" cm="1">
        <f t="array" ref="B44">_xlfn.IFS(
    Content_!$D$7=1, VLOOKUP(HSE!$A44, Translation!$A:$S, HSE!B$1, FALSE),
    Content_!$D$7=2, VLOOKUP(HSE!$A44, Translation!$A:$S, HSE!B$1 + 6, FALSE),
    Content_!$D$7=3, VLOOKUP(HSE!$A44, Translation!$A:$S, HSE!B$1 + 12, FALSE)
)</f>
        <v>Охрана труда</v>
      </c>
      <c r="C44" s="172" t="str" cm="1">
        <f t="array" ref="C44">_xlfn.IFS(
    Content_!$D$7=1, VLOOKUP(HSE!$A44, Translation!$A:$S, HSE!C$1, FALSE),
    Content_!$D$7=2, VLOOKUP(HSE!$A44, Translation!$A:$S, HSE!C$1 + 6, FALSE),
    Content_!$D$7=3, VLOOKUP(HSE!$A44, Translation!$A:$S, HSE!C$1 + 12, FALSE)
)</f>
        <v>млрд тенге</v>
      </c>
      <c r="D44" s="112">
        <v>19.899999999999999</v>
      </c>
      <c r="E44" s="112">
        <v>22.5</v>
      </c>
      <c r="F44" s="112">
        <v>24.561075045699997</v>
      </c>
      <c r="G44" s="151">
        <v>31.685673781519995</v>
      </c>
    </row>
    <row r="45" spans="1:7" x14ac:dyDescent="0.35">
      <c r="A45" s="266" t="s">
        <v>2041</v>
      </c>
      <c r="B45" s="285" t="str" cm="1">
        <f t="array" ref="B45">_xlfn.IFS(
    Content_!$D$7=1, VLOOKUP(HSE!$A45, Translation!$A:$S, HSE!B$1, FALSE),
    Content_!$D$7=2, VLOOKUP(HSE!$A45, Translation!$A:$S, HSE!B$1 + 6, FALSE),
    Content_!$D$7=3, VLOOKUP(HSE!$A45, Translation!$A:$S, HSE!B$1 + 12, FALSE)
)</f>
        <v xml:space="preserve">Пожарная безопасность </v>
      </c>
      <c r="C45" s="172" t="str" cm="1">
        <f t="array" ref="C45">_xlfn.IFS(
    Content_!$D$7=1, VLOOKUP(HSE!$A45, Translation!$A:$S, HSE!C$1, FALSE),
    Content_!$D$7=2, VLOOKUP(HSE!$A45, Translation!$A:$S, HSE!C$1 + 6, FALSE),
    Content_!$D$7=3, VLOOKUP(HSE!$A45, Translation!$A:$S, HSE!C$1 + 12, FALSE)
)</f>
        <v>млрд тенге</v>
      </c>
      <c r="D45" s="112">
        <v>8.6</v>
      </c>
      <c r="E45" s="112">
        <v>10.199999999999999</v>
      </c>
      <c r="F45" s="112">
        <v>14.559927529599999</v>
      </c>
      <c r="G45" s="151">
        <v>14.122579866060002</v>
      </c>
    </row>
    <row r="46" spans="1:7" x14ac:dyDescent="0.35">
      <c r="A46" s="266" t="s">
        <v>2042</v>
      </c>
      <c r="B46" s="285" t="str" cm="1">
        <f t="array" ref="B46">_xlfn.IFS(
    Content_!$D$7=1, VLOOKUP(HSE!$A46, Translation!$A:$S, HSE!B$1, FALSE),
    Content_!$D$7=2, VLOOKUP(HSE!$A46, Translation!$A:$S, HSE!B$1 + 6, FALSE),
    Content_!$D$7=3, VLOOKUP(HSE!$A46, Translation!$A:$S, HSE!B$1 + 12, FALSE)
)</f>
        <v>Промышленная безопасность</v>
      </c>
      <c r="C46" s="172" t="str" cm="1">
        <f t="array" ref="C46">_xlfn.IFS(
    Content_!$D$7=1, VLOOKUP(HSE!$A46, Translation!$A:$S, HSE!C$1, FALSE),
    Content_!$D$7=2, VLOOKUP(HSE!$A46, Translation!$A:$S, HSE!C$1 + 6, FALSE),
    Content_!$D$7=3, VLOOKUP(HSE!$A46, Translation!$A:$S, HSE!C$1 + 12, FALSE)
)</f>
        <v>млрд тенге</v>
      </c>
      <c r="D46" s="112">
        <v>88.4</v>
      </c>
      <c r="E46" s="112">
        <v>60.8</v>
      </c>
      <c r="F46" s="112">
        <v>81.088884535299997</v>
      </c>
      <c r="G46" s="151">
        <v>52.947169166899997</v>
      </c>
    </row>
    <row r="47" spans="1:7" x14ac:dyDescent="0.35">
      <c r="A47" s="266" t="s">
        <v>2043</v>
      </c>
      <c r="B47" s="285" t="str" cm="1">
        <f t="array" ref="B47">_xlfn.IFS(
    Content_!$D$7=1, VLOOKUP(HSE!$A47, Translation!$A:$S, HSE!B$1, FALSE),
    Content_!$D$7=2, VLOOKUP(HSE!$A47, Translation!$A:$S, HSE!B$1 + 6, FALSE),
    Content_!$D$7=3, VLOOKUP(HSE!$A47, Translation!$A:$S, HSE!B$1 + 12, FALSE)
)</f>
        <v>Обучение</v>
      </c>
      <c r="C47" s="172" t="str" cm="1">
        <f t="array" ref="C47">_xlfn.IFS(
    Content_!$D$7=1, VLOOKUP(HSE!$A47, Translation!$A:$S, HSE!C$1, FALSE),
    Content_!$D$7=2, VLOOKUP(HSE!$A47, Translation!$A:$S, HSE!C$1 + 6, FALSE),
    Content_!$D$7=3, VLOOKUP(HSE!$A47, Translation!$A:$S, HSE!C$1 + 12, FALSE)
)</f>
        <v>млрд тенге</v>
      </c>
      <c r="D47" s="112">
        <v>1.9</v>
      </c>
      <c r="E47" s="112">
        <v>2.4</v>
      </c>
      <c r="F47" s="112">
        <v>1.81854176778</v>
      </c>
      <c r="G47" s="151">
        <v>2.0747225935800002</v>
      </c>
    </row>
    <row r="48" spans="1:7" x14ac:dyDescent="0.35">
      <c r="A48" s="266" t="s">
        <v>2044</v>
      </c>
      <c r="B48" s="284" t="str" cm="1">
        <f t="array" ref="B48">_xlfn.IFS(
    Content_!$D$7=1, VLOOKUP(HSE!$A48, Translation!$A:$S, HSE!B$1, FALSE),
    Content_!$D$7=2, VLOOKUP(HSE!$A48, Translation!$A:$S, HSE!B$1 + 6, FALSE),
    Content_!$D$7=3, VLOOKUP(HSE!$A48, Translation!$A:$S, HSE!B$1 + 12, FALSE)
)</f>
        <v>Другое</v>
      </c>
      <c r="C48" s="168" t="str" cm="1">
        <f t="array" ref="C48">_xlfn.IFS(
    Content_!$D$7=1, VLOOKUP(HSE!$A48, Translation!$A:$S, HSE!C$1, FALSE),
    Content_!$D$7=2, VLOOKUP(HSE!$A48, Translation!$A:$S, HSE!C$1 + 6, FALSE),
    Content_!$D$7=3, VLOOKUP(HSE!$A48, Translation!$A:$S, HSE!C$1 + 12, FALSE)
)</f>
        <v>млрд тенге</v>
      </c>
      <c r="D48" s="152">
        <v>3.3</v>
      </c>
      <c r="E48" s="152">
        <v>3.6</v>
      </c>
      <c r="F48" s="152">
        <v>2.9402225050999999</v>
      </c>
      <c r="G48" s="153">
        <v>7.91833931616</v>
      </c>
    </row>
  </sheetData>
  <sheetProtection algorithmName="SHA-512" hashValue="pSHg7NW9L+3/S2gVrkbxweJ/NNZdOjJjgicqViggQ34tWHbmzFSS8QBdYgkZFO8RR4Fw06vNSzdZfqH1rXzuqA==" saltValue="SETQ4f0rkwQJiVYHLFeG7Q==" spinCount="100000" sheet="1" objects="1" scenarios="1"/>
  <mergeCells count="3">
    <mergeCell ref="B24:G24"/>
    <mergeCell ref="B40:G40"/>
    <mergeCell ref="B5:H5"/>
  </mergeCells>
  <phoneticPr fontId="20" type="noConversion"/>
  <hyperlinks>
    <hyperlink ref="B3" location="Content!A1" display="Content!A1" xr:uid="{8D2694AF-D8A0-41AB-A864-B4B7FF4BA9A9}"/>
  </hyperlinks>
  <pageMargins left="0.7" right="0.7" top="0.75" bottom="0.75" header="0.3" footer="0.3"/>
  <pageSetup paperSize="9" scale="75"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F808C-FA8E-4F1C-BCA2-A3FF340FC525}">
  <sheetPr codeName="Sheet2"/>
  <dimension ref="A1:G40"/>
  <sheetViews>
    <sheetView showGridLines="0" zoomScale="75" zoomScaleNormal="75" workbookViewId="0"/>
  </sheetViews>
  <sheetFormatPr defaultRowHeight="14.5" x14ac:dyDescent="0.35"/>
  <cols>
    <col min="1" max="1" width="7.36328125" style="264" customWidth="1"/>
    <col min="2" max="2" width="48.54296875" customWidth="1"/>
    <col min="3" max="7" width="8.7265625" bestFit="1" customWidth="1"/>
  </cols>
  <sheetData>
    <row r="1" spans="1:7" ht="15.5" x14ac:dyDescent="0.35">
      <c r="A1" s="320">
        <v>1</v>
      </c>
      <c r="B1" s="66">
        <v>2</v>
      </c>
      <c r="C1" s="66">
        <v>3</v>
      </c>
      <c r="D1" s="66">
        <v>4</v>
      </c>
      <c r="E1" s="66">
        <v>5</v>
      </c>
      <c r="F1" s="66">
        <v>6</v>
      </c>
      <c r="G1" s="66">
        <v>7</v>
      </c>
    </row>
    <row r="2" spans="1:7" x14ac:dyDescent="0.35">
      <c r="A2" s="321"/>
      <c r="B2" s="65"/>
      <c r="C2" s="65"/>
      <c r="D2" s="65"/>
      <c r="E2" s="65"/>
      <c r="F2" s="65"/>
      <c r="G2" s="65"/>
    </row>
    <row r="4" spans="1:7" x14ac:dyDescent="0.35">
      <c r="B4" s="837"/>
      <c r="C4" s="837"/>
      <c r="D4" s="837"/>
    </row>
    <row r="5" spans="1:7" ht="11.5" customHeight="1" x14ac:dyDescent="0.35">
      <c r="B5" s="837"/>
      <c r="C5" s="837"/>
      <c r="D5" s="837"/>
    </row>
    <row r="6" spans="1:7" ht="11.5" customHeight="1" x14ac:dyDescent="0.35">
      <c r="A6" s="337"/>
      <c r="B6" s="834"/>
      <c r="C6" s="834"/>
      <c r="D6" s="837"/>
    </row>
    <row r="7" spans="1:7" ht="15.5" x14ac:dyDescent="0.35">
      <c r="A7" s="337"/>
      <c r="B7" s="838" t="s">
        <v>694</v>
      </c>
      <c r="C7" s="834"/>
      <c r="D7" s="839">
        <v>1</v>
      </c>
    </row>
    <row r="8" spans="1:7" ht="11.5" customHeight="1" x14ac:dyDescent="0.35">
      <c r="A8" s="337"/>
      <c r="B8" s="834"/>
      <c r="C8" s="834"/>
      <c r="D8" s="837"/>
    </row>
    <row r="9" spans="1:7" ht="11.5" customHeight="1" x14ac:dyDescent="0.35">
      <c r="A9" s="337"/>
      <c r="B9" s="834"/>
      <c r="C9" s="834"/>
      <c r="D9" s="837"/>
    </row>
    <row r="10" spans="1:7" ht="11.5" customHeight="1" x14ac:dyDescent="0.35">
      <c r="A10" s="833"/>
      <c r="B10" s="834"/>
      <c r="C10" s="834"/>
      <c r="D10" s="837"/>
    </row>
    <row r="11" spans="1:7" ht="11.5" customHeight="1" x14ac:dyDescent="0.35">
      <c r="A11" s="833"/>
      <c r="B11" s="834"/>
      <c r="C11" s="834"/>
      <c r="D11" s="837"/>
    </row>
    <row r="12" spans="1:7" ht="11.5" customHeight="1" x14ac:dyDescent="0.35">
      <c r="A12" s="833"/>
      <c r="B12" s="834"/>
      <c r="C12" s="834"/>
      <c r="D12" s="837"/>
    </row>
    <row r="13" spans="1:7" ht="11.5" customHeight="1" x14ac:dyDescent="0.35">
      <c r="A13" s="833"/>
      <c r="B13" s="834"/>
      <c r="C13" s="834"/>
      <c r="D13" s="837"/>
    </row>
    <row r="14" spans="1:7" ht="11.5" customHeight="1" x14ac:dyDescent="0.6">
      <c r="A14" s="835"/>
      <c r="B14" s="836"/>
      <c r="C14" s="837"/>
      <c r="D14" s="837"/>
    </row>
    <row r="15" spans="1:7" ht="11.5" customHeight="1" x14ac:dyDescent="0.35"/>
    <row r="16" spans="1:7" ht="11.5" customHeight="1" x14ac:dyDescent="0.35"/>
    <row r="17" spans="1:2" ht="11.5" customHeight="1" x14ac:dyDescent="0.35"/>
    <row r="18" spans="1:2" ht="11.5" customHeight="1" x14ac:dyDescent="0.35"/>
    <row r="19" spans="1:2" ht="30.5" customHeight="1" x14ac:dyDescent="0.35">
      <c r="A19" s="264" t="s">
        <v>630</v>
      </c>
      <c r="B19" s="5" t="str" cm="1">
        <f t="array" ref="B19">_xlfn.IFS(
    Content_!$D$7=1, VLOOKUP(Content_!$A19, Translation!$A:$S, Content_!B$1, FALSE),
    Content_!$D$7=2, VLOOKUP(Content_!$A19, Translation!$A:$S, Content_!B$1 + 6, FALSE),
    Content_!$D$7=3, VLOOKUP(Content_!$A19, Translation!$A:$S, Content_!B$1 + 12, FALSE)
)</f>
        <v>Содержание</v>
      </c>
    </row>
    <row r="20" spans="1:2" ht="26" customHeight="1" x14ac:dyDescent="0.35">
      <c r="A20" s="264" t="s">
        <v>631</v>
      </c>
      <c r="B20" s="5" t="str" cm="1">
        <f t="array" ref="B20">_xlfn.IFS(
    Content_!$D$7=1, VLOOKUP(Content_!$A20, Translation!$A:$S, Content_!B$1, FALSE),
    Content_!$D$7=2, VLOOKUP(Content_!$A20, Translation!$A:$S, Content_!B$1 + 6, FALSE),
    Content_!$D$7=3, VLOOKUP(Content_!$A20, Translation!$A:$S, Content_!B$1 + 12, FALSE)
)</f>
        <v xml:space="preserve">Содержание GRI </v>
      </c>
    </row>
    <row r="21" spans="1:2" ht="26" customHeight="1" x14ac:dyDescent="0.35">
      <c r="A21" s="264" t="s">
        <v>632</v>
      </c>
      <c r="B21" s="5" t="str" cm="1">
        <f t="array" ref="B21">_xlfn.IFS(
    Content_!$D$7=1, VLOOKUP(Content_!$A21, Translation!$A:$S, Content_!B$1, FALSE),
    Content_!$D$7=2, VLOOKUP(Content_!$A21, Translation!$A:$S, Content_!B$1 + 6, FALSE),
    Content_!$D$7=3, VLOOKUP(Content_!$A21, Translation!$A:$S, Content_!B$1 + 12, FALSE)
)</f>
        <v>Содержание SASB</v>
      </c>
    </row>
    <row r="22" spans="1:2" ht="26" customHeight="1" x14ac:dyDescent="0.35">
      <c r="A22" s="264" t="s">
        <v>633</v>
      </c>
      <c r="B22" s="5" t="str" cm="1">
        <f t="array" ref="B22">_xlfn.IFS(
    Content_!$D$7=1, VLOOKUP(Content_!$A22, Translation!$A:$S, Content_!B$1, FALSE),
    Content_!$D$7=2, VLOOKUP(Content_!$A22, Translation!$A:$S, Content_!B$1 + 6, FALSE),
    Content_!$D$7=3, VLOOKUP(Content_!$A22, Translation!$A:$S, Content_!B$1 + 12, FALSE)
)</f>
        <v>Графики</v>
      </c>
    </row>
    <row r="23" spans="1:2" ht="27" customHeight="1" x14ac:dyDescent="0.35">
      <c r="A23" s="264" t="s">
        <v>634</v>
      </c>
      <c r="B23" s="5" t="str" cm="1">
        <f t="array" ref="B23">_xlfn.IFS(
    Content_!$D$7=1, VLOOKUP(Content_!$A23, Translation!$A:$S, Content_!B$1, FALSE),
    Content_!$D$7=2, VLOOKUP(Content_!$A23, Translation!$A:$S, Content_!B$1 + 6, FALSE),
    Content_!$D$7=3, VLOOKUP(Content_!$A23, Translation!$A:$S, Content_!B$1 + 12, FALSE)
)</f>
        <v>Выбросы</v>
      </c>
    </row>
    <row r="24" spans="1:2" ht="26" customHeight="1" x14ac:dyDescent="0.35">
      <c r="A24" s="264" t="s">
        <v>635</v>
      </c>
      <c r="B24" s="5" t="str" cm="1">
        <f t="array" ref="B24">_xlfn.IFS(
    Content_!$D$7=1, VLOOKUP(Content_!$A24, Translation!$A:$S, Content_!B$1, FALSE),
    Content_!$D$7=2, VLOOKUP(Content_!$A24, Translation!$A:$S, Content_!B$1 + 6, FALSE),
    Content_!$D$7=3, VLOOKUP(Content_!$A24, Translation!$A:$S, Content_!B$1 + 12, FALSE)
)</f>
        <v>Водные ресурсы</v>
      </c>
    </row>
    <row r="25" spans="1:2" ht="27" customHeight="1" x14ac:dyDescent="0.35">
      <c r="A25" s="264" t="s">
        <v>636</v>
      </c>
      <c r="B25" s="5" t="str" cm="1">
        <f t="array" ref="B25">_xlfn.IFS(
    Content_!$D$7=1, VLOOKUP(Content_!$A25, Translation!$A:$S, Content_!B$1, FALSE),
    Content_!$D$7=2, VLOOKUP(Content_!$A25, Translation!$A:$S, Content_!B$1 + 6, FALSE),
    Content_!$D$7=3, VLOOKUP(Content_!$A25, Translation!$A:$S, Content_!B$1 + 12, FALSE)
)</f>
        <v>Энергопотребление</v>
      </c>
    </row>
    <row r="26" spans="1:2" ht="18" x14ac:dyDescent="0.35">
      <c r="A26" s="264" t="s">
        <v>637</v>
      </c>
      <c r="B26" s="5" t="str" cm="1">
        <f t="array" ref="B26">_xlfn.IFS(
    Content_!$D$7=1, VLOOKUP(Content_!$A26, Translation!$A:$S, Content_!B$1, FALSE),
    Content_!$D$7=2, VLOOKUP(Content_!$A26, Translation!$A:$S, Content_!B$1 + 6, FALSE),
    Content_!$D$7=3, VLOOKUP(Content_!$A26, Translation!$A:$S, Content_!B$1 + 12, FALSE)
)</f>
        <v>Отходы</v>
      </c>
    </row>
    <row r="27" spans="1:2" ht="25.5" customHeight="1" x14ac:dyDescent="0.35">
      <c r="A27" s="264" t="s">
        <v>638</v>
      </c>
      <c r="B27" s="5" t="str" cm="1">
        <f t="array" ref="B27">_xlfn.IFS(
    Content_!$D$7=1, VLOOKUP(Content_!$A27, Translation!$A:$S, Content_!B$1, FALSE),
    Content_!$D$7=2, VLOOKUP(Content_!$A27, Translation!$A:$S, Content_!B$1 + 6, FALSE),
    Content_!$D$7=3, VLOOKUP(Content_!$A27, Translation!$A:$S, Content_!B$1 + 12, FALSE)
)</f>
        <v>Расходы на охрану окружающей среды</v>
      </c>
    </row>
    <row r="28" spans="1:2" ht="24.5" customHeight="1" x14ac:dyDescent="0.35">
      <c r="A28" s="264" t="s">
        <v>639</v>
      </c>
      <c r="B28" s="5" t="str" cm="1">
        <f t="array" ref="B28">_xlfn.IFS(
    Content_!$D$7=1, VLOOKUP(Content_!$A28, Translation!$A:$S, Content_!B$1, FALSE),
    Content_!$D$7=2, VLOOKUP(Content_!$A28, Translation!$A:$S, Content_!B$1 + 6, FALSE),
    Content_!$D$7=3, VLOOKUP(Content_!$A28, Translation!$A:$S, Content_!B$1 + 12, FALSE)
)</f>
        <v>Работники</v>
      </c>
    </row>
    <row r="29" spans="1:2" ht="28" customHeight="1" x14ac:dyDescent="0.35">
      <c r="A29" s="264" t="s">
        <v>640</v>
      </c>
      <c r="B29" s="5" t="str" cm="1">
        <f t="array" ref="B29">_xlfn.IFS(
    Content_!$D$7=1, VLOOKUP(Content_!$A29, Translation!$A:$S, Content_!B$1, FALSE),
    Content_!$D$7=2, VLOOKUP(Content_!$A29, Translation!$A:$S, Content_!B$1 + 6, FALSE),
    Content_!$D$7=3, VLOOKUP(Content_!$A29, Translation!$A:$S, Content_!B$1 + 12, FALSE)
)</f>
        <v>Разнообразие и инклюзивность</v>
      </c>
    </row>
    <row r="30" spans="1:2" ht="26" customHeight="1" x14ac:dyDescent="0.35">
      <c r="A30" s="264" t="s">
        <v>641</v>
      </c>
      <c r="B30" s="5" t="str" cm="1">
        <f t="array" ref="B30">_xlfn.IFS(
    Content_!$D$7=1, VLOOKUP(Content_!$A30, Translation!$A:$S, Content_!B$1, FALSE),
    Content_!$D$7=2, VLOOKUP(Content_!$A30, Translation!$A:$S, Content_!B$1 + 6, FALSE),
    Content_!$D$7=3, VLOOKUP(Content_!$A30, Translation!$A:$S, Content_!B$1 + 12, FALSE)
)</f>
        <v>Обучение</v>
      </c>
    </row>
    <row r="31" spans="1:2" ht="27" customHeight="1" x14ac:dyDescent="0.35">
      <c r="A31" s="264" t="s">
        <v>642</v>
      </c>
      <c r="B31" s="5" t="str" cm="1">
        <f t="array" ref="B31">_xlfn.IFS(
    Content_!$D$7=1, VLOOKUP(Content_!$A31, Translation!$A:$S, Content_!B$1, FALSE),
    Content_!$D$7=2, VLOOKUP(Content_!$A31, Translation!$A:$S, Content_!B$1 + 6, FALSE),
    Content_!$D$7=3, VLOOKUP(Content_!$A31, Translation!$A:$S, Content_!B$1 + 12, FALSE)
)</f>
        <v>Охрана труда и промышленная безопасность</v>
      </c>
    </row>
    <row r="32" spans="1:2" ht="27.5" customHeight="1" x14ac:dyDescent="0.35">
      <c r="A32" s="264" t="s">
        <v>643</v>
      </c>
      <c r="B32" s="5" t="str" cm="1">
        <f t="array" ref="B32">_xlfn.IFS(
    Content_!$D$7=1, VLOOKUP(Content_!$A32, Translation!$A:$S, Content_!B$1, FALSE),
    Content_!$D$7=2, VLOOKUP(Content_!$A32, Translation!$A:$S, Content_!B$1 + 6, FALSE),
    Content_!$D$7=3, VLOOKUP(Content_!$A32, Translation!$A:$S, Content_!B$1 + 12, FALSE)
)</f>
        <v>Местные сообщества</v>
      </c>
    </row>
    <row r="33" spans="1:2" ht="27" customHeight="1" x14ac:dyDescent="0.35">
      <c r="A33" s="264" t="s">
        <v>644</v>
      </c>
      <c r="B33" s="5" t="str" cm="1">
        <f t="array" ref="B33">_xlfn.IFS(
    Content_!$D$7=1, VLOOKUP(Content_!$A33, Translation!$A:$S, Content_!B$1, FALSE),
    Content_!$D$7=2, VLOOKUP(Content_!$A33, Translation!$A:$S, Content_!B$1 + 6, FALSE),
    Content_!$D$7=3, VLOOKUP(Content_!$A33, Translation!$A:$S, Content_!B$1 + 12, FALSE)
)</f>
        <v>Корпоративное управление</v>
      </c>
    </row>
    <row r="34" spans="1:2" ht="29" customHeight="1" x14ac:dyDescent="0.35">
      <c r="A34" s="264" t="s">
        <v>645</v>
      </c>
      <c r="B34" s="5" t="str" cm="1">
        <f t="array" ref="B34">_xlfn.IFS(
    Content_!$D$7=1, VLOOKUP(Content_!$A34, Translation!$A:$S, Content_!B$1, FALSE),
    Content_!$D$7=2, VLOOKUP(Content_!$A34, Translation!$A:$S, Content_!B$1 + 6, FALSE),
    Content_!$D$7=3, VLOOKUP(Content_!$A34, Translation!$A:$S, Content_!B$1 + 12, FALSE)
)</f>
        <v xml:space="preserve">Финансы </v>
      </c>
    </row>
    <row r="35" spans="1:2" ht="30" customHeight="1" x14ac:dyDescent="0.35">
      <c r="A35" s="264" t="s">
        <v>702</v>
      </c>
      <c r="B35" s="5" t="str" cm="1">
        <f t="array" ref="B35">_xlfn.IFS(
    Content_!$D$7=1, VLOOKUP(Content_!$A35, Translation!$A:$S, Content_!B$1, FALSE),
    Content_!$D$7=2, VLOOKUP(Content_!$A35, Translation!$A:$S, Content_!B$1 + 6, FALSE),
    Content_!$D$7=3, VLOOKUP(Content_!$A35, Translation!$A:$S, Content_!B$1 + 12, FALSE)
)</f>
        <v>Закупки</v>
      </c>
    </row>
    <row r="36" spans="1:2" ht="27.5" customHeight="1" x14ac:dyDescent="0.35">
      <c r="A36" s="264" t="s">
        <v>837</v>
      </c>
      <c r="B36" s="5" t="str" cm="1">
        <f t="array" ref="B36">_xlfn.IFS(
    Content_!$D$7=1, VLOOKUP(Content_!$A36, Translation!$A:$S, Content_!B$1, FALSE),
    Content_!$D$7=2, VLOOKUP(Content_!$A36, Translation!$A:$S, Content_!B$1 + 6, FALSE),
    Content_!$D$7=3, VLOOKUP(Content_!$A36, Translation!$A:$S, Content_!B$1 + 12, FALSE)
)</f>
        <v>Комплаенс</v>
      </c>
    </row>
    <row r="37" spans="1:2" ht="23" customHeight="1" x14ac:dyDescent="0.35">
      <c r="A37" s="264" t="s">
        <v>838</v>
      </c>
      <c r="B37" s="5" t="str" cm="1">
        <f t="array" ref="B37">_xlfn.IFS(
    Content_!$D$7=1, VLOOKUP(Content_!$A37, Translation!$A:$S, Content_!B$1, FALSE),
    Content_!$D$7=2, VLOOKUP(Content_!$A37, Translation!$A:$S, Content_!B$1 + 6, FALSE),
    Content_!$D$7=3, VLOOKUP(Content_!$A37, Translation!$A:$S, Content_!B$1 + 12, FALSE)
)</f>
        <v>Производственные показатели</v>
      </c>
    </row>
    <row r="38" spans="1:2" ht="15.5" x14ac:dyDescent="0.35">
      <c r="B38" s="43"/>
    </row>
    <row r="39" spans="1:2" ht="15.5" x14ac:dyDescent="0.35">
      <c r="B39" s="42"/>
    </row>
    <row r="40" spans="1:2" ht="15.5" x14ac:dyDescent="0.35">
      <c r="B40" s="42"/>
    </row>
  </sheetData>
  <sheetProtection algorithmName="SHA-512" hashValue="ekTvtRtU5ZOz7DfiYy/43GoNPPXePc9SrWVCP2Xf2bG5bPX/P7gW5KNKrdhWeq9rckKVdtsEh5cZ30DEl8250A==" saltValue="zxE2hzudWAgWewlu9u+DdA==" spinCount="100000" sheet="1" objects="1" scenarios="1"/>
  <hyperlinks>
    <hyperlink ref="B20" location="'GRI Content'!A1" display="'GRI Content'!A1" xr:uid="{C5F6FA49-F85D-49B5-B675-24ED408D89AC}"/>
    <hyperlink ref="B21" location="'SASB Content'!A1" display="'SASB Content'!A1" xr:uid="{21ACCE41-D3CB-4591-996E-ADBEF23504F4}"/>
    <hyperlink ref="B22" location="Figures!A1" display="Figures!A1" xr:uid="{FA713267-9979-4150-8244-584C5AABFD10}"/>
    <hyperlink ref="B23" location="Emissions!A1" display="Emissions!A1" xr:uid="{331D0C2D-BE2E-4C05-B071-77BCEE914DC5}"/>
    <hyperlink ref="B24" location="'Water resources'!A1" display="'Water resources'!A1" xr:uid="{E3BC6432-6267-4A69-9152-D235EC9222DA}"/>
    <hyperlink ref="B25" location="Energy!A1" display="Energy!A1" xr:uid="{BD2316EC-C589-499E-B71F-F929423AD316}"/>
    <hyperlink ref="B26" location="Waste!A1" display="Waste!A1" xr:uid="{75E31B0D-89AB-448D-87E0-EFA02C48FE9C}"/>
    <hyperlink ref="B27" location="Expenditure!A1" display="Expenditure!A1" xr:uid="{7D03AB7A-2D84-47EB-AB82-5CA7E2DB30E5}"/>
    <hyperlink ref="B28" location="Employees!A1" display="Employees!A1" xr:uid="{F4CBCFB8-8AF3-4E59-9A69-8E61FCDBBBE7}"/>
    <hyperlink ref="B29" location="'Diversity&amp;Inclusion'!A1" display="'Diversity&amp;Inclusion'!A1" xr:uid="{17AB9262-ACF3-41BC-A358-7FC355D3F35F}"/>
    <hyperlink ref="B30" location="Training!A1" display="Training!A1" xr:uid="{591F2368-3082-4635-8BB9-65E67885A760}"/>
    <hyperlink ref="B31" location="HSE!A1" display="HSE!A1" xr:uid="{50FA9D16-A4C9-400D-BFC4-7660CCBB2BD4}"/>
    <hyperlink ref="B32" location="'Local communities'!A1" display="'Local communities'!A1" xr:uid="{1F6C781C-BC7E-49FB-9ED3-D010C01914F1}"/>
    <hyperlink ref="B33" location="'Corporate governance'!A1" display="'Corporate governance'!A1" xr:uid="{FD15FDE3-81A8-406F-AAEA-3F125AEEB70E}"/>
    <hyperlink ref="B34" location="Financial!A1" display="Financial!A1" xr:uid="{754B358A-9419-45CB-A943-F9855F58E6A7}"/>
    <hyperlink ref="B35" location="Procurement!A1" display="Procurement!A1" xr:uid="{D89C0F4D-DD2E-43A9-9F0C-6C78785102E2}"/>
    <hyperlink ref="B36" location="Compliance!A1" display="Compliance!A1" xr:uid="{F8D250D0-2EBD-4028-9C3E-037D48EA44B9}"/>
    <hyperlink ref="B37" location="'Operational indicators'!A1" display="'Operational indicators'!A1" xr:uid="{07FF0C6F-7AC1-4F48-9106-1422D9ACEE47}"/>
    <hyperlink ref="B19" location="Content!A1" display="Content!A1" xr:uid="{026B346E-038B-490E-BCFA-86A1042EBF64}"/>
  </hyperlink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Option Button 1">
              <controlPr defaultSize="0" autoFill="0" autoLine="0" autoPict="0">
                <anchor moveWithCells="1">
                  <from>
                    <xdr:col>0</xdr:col>
                    <xdr:colOff>488950</xdr:colOff>
                    <xdr:row>7</xdr:row>
                    <xdr:rowOff>0</xdr:rowOff>
                  </from>
                  <to>
                    <xdr:col>1</xdr:col>
                    <xdr:colOff>1447800</xdr:colOff>
                    <xdr:row>12</xdr:row>
                    <xdr:rowOff>82550</xdr:rowOff>
                  </to>
                </anchor>
              </controlPr>
            </control>
          </mc:Choice>
        </mc:AlternateContent>
        <mc:AlternateContent xmlns:mc="http://schemas.openxmlformats.org/markup-compatibility/2006">
          <mc:Choice Requires="x14">
            <control shapeId="6146" r:id="rId5" name="Option Button 2">
              <controlPr defaultSize="0" autoFill="0" autoLine="0" autoPict="0">
                <anchor moveWithCells="1">
                  <from>
                    <xdr:col>0</xdr:col>
                    <xdr:colOff>495300</xdr:colOff>
                    <xdr:row>10</xdr:row>
                    <xdr:rowOff>95250</xdr:rowOff>
                  </from>
                  <to>
                    <xdr:col>1</xdr:col>
                    <xdr:colOff>1549400</xdr:colOff>
                    <xdr:row>12</xdr:row>
                    <xdr:rowOff>19050</xdr:rowOff>
                  </to>
                </anchor>
              </controlPr>
            </control>
          </mc:Choice>
        </mc:AlternateContent>
        <mc:AlternateContent xmlns:mc="http://schemas.openxmlformats.org/markup-compatibility/2006">
          <mc:Choice Requires="x14">
            <control shapeId="6147" r:id="rId6" name="Option Button 3">
              <controlPr defaultSize="0" autoFill="0" autoLine="0" autoPict="0">
                <anchor moveWithCells="1">
                  <from>
                    <xdr:col>0</xdr:col>
                    <xdr:colOff>488950</xdr:colOff>
                    <xdr:row>12</xdr:row>
                    <xdr:rowOff>44450</xdr:rowOff>
                  </from>
                  <to>
                    <xdr:col>1</xdr:col>
                    <xdr:colOff>1327150</xdr:colOff>
                    <xdr:row>13</xdr:row>
                    <xdr:rowOff>114300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55D1-F072-40D8-97F3-B8C88CD5F5C3}">
  <sheetPr codeName="Sheet19"/>
  <dimension ref="A1:G72"/>
  <sheetViews>
    <sheetView showGridLines="0" zoomScale="75" zoomScaleNormal="75" workbookViewId="0">
      <selection activeCell="C15" sqref="C15"/>
    </sheetView>
  </sheetViews>
  <sheetFormatPr defaultColWidth="8.7265625" defaultRowHeight="15.5" x14ac:dyDescent="0.35"/>
  <cols>
    <col min="1" max="1" width="4.453125" style="270" customWidth="1"/>
    <col min="2" max="2" width="75.6328125" style="8" customWidth="1"/>
    <col min="3" max="3" width="28.6328125" style="8" customWidth="1"/>
    <col min="4" max="7" width="25.6328125" style="8" customWidth="1"/>
    <col min="8" max="8" width="8.7265625" style="8" bestFit="1"/>
    <col min="9" max="9" width="8.7265625" style="8" bestFit="1" customWidth="1"/>
    <col min="10" max="16384" width="8.7265625" style="8"/>
  </cols>
  <sheetData>
    <row r="1" spans="1:7" s="270" customFormat="1" x14ac:dyDescent="0.35">
      <c r="A1" s="271">
        <v>1</v>
      </c>
      <c r="B1" s="286">
        <v>2</v>
      </c>
      <c r="C1" s="286">
        <v>3</v>
      </c>
      <c r="D1" s="271">
        <v>4</v>
      </c>
      <c r="E1" s="286">
        <v>5</v>
      </c>
      <c r="F1" s="271">
        <v>6</v>
      </c>
      <c r="G1" s="286">
        <v>7</v>
      </c>
    </row>
    <row r="2" spans="1:7" ht="61.5" customHeight="1" x14ac:dyDescent="0.35"/>
    <row r="3" spans="1:7" ht="18.5" x14ac:dyDescent="0.35">
      <c r="A3" s="266" t="s">
        <v>2064</v>
      </c>
      <c r="B3" s="329" t="str" cm="1">
        <f t="array" ref="B3">_xlfn.IFS(
    Content_!$D$7=1, VLOOKUP('Local communities'!$A3, Translation!$A:$S, 'Local communities'!B$1, FALSE),
    Content_!$D$7=2, VLOOKUP('Local communities'!$A3, Translation!$A:$S, 'Local communities'!B$1 + 6, FALSE),
    Content_!$D$7=3, VLOOKUP('Local communities'!$A3, Translation!$A:$S, 'Local communities'!B$1 + 12, FALSE)
)</f>
        <v>Местные сообщества</v>
      </c>
      <c r="C3" s="5"/>
      <c r="D3" s="10"/>
      <c r="E3" s="10"/>
      <c r="F3" s="10"/>
      <c r="G3" s="10"/>
    </row>
    <row r="4" spans="1:7" ht="9.5" customHeight="1" x14ac:dyDescent="0.35">
      <c r="A4" s="266" t="s">
        <v>2065</v>
      </c>
      <c r="B4" s="11"/>
      <c r="C4" s="11"/>
      <c r="D4" s="10"/>
      <c r="E4" s="10"/>
      <c r="F4" s="10"/>
      <c r="G4" s="10"/>
    </row>
    <row r="5" spans="1:7" ht="55" customHeight="1" x14ac:dyDescent="0.35">
      <c r="A5" s="266" t="s">
        <v>2066</v>
      </c>
      <c r="B5" s="866" t="str" cm="1">
        <f t="array" ref="B5">_xlfn.IFS(
    Content_!$D$7=1, VLOOKUP('Local communities'!$A5, Translation!$A:$S, 'Local communities'!B$1, FALSE),
    Content_!$D$7=2, VLOOKUP('Local communities'!$A5, Translation!$A:$S, 'Local communities'!B$1 + 6, FALSE),
    Content_!$D$7=3, VLOOKUP('Local communities'!$A5, Translation!$A:$S, 'Local communities'!B$1 + 12, FALSE)
)</f>
        <v xml:space="preserve">Мы обеспечиваем доступ всех заинтересованных сторон к проектам оценки воздействия на окружающую среду, приём и регистрацию замечаний и предложений. С целью ознакомления населения с запланированными мероприятиями материалы размещаются на веб-сайтах местных органов власти и в средствах массовой информации. При проведении оценки воздействия на окружающую среду проводятся общественные слушания, где рассматривается воздействие на водные объекты в том числе, и учитываются мнения всех заинтересованных сторон. </v>
      </c>
      <c r="C5" s="866" cm="1">
        <f t="array" ref="C5">_xlfn.IFS(
    Content_!$D$7=1, VLOOKUP('Local communities'!$A5, Translation!$A:$S, 'Local communities'!C$1, FALSE),
    Content_!$D$7=2, VLOOKUP('Local communities'!$A5, Translation!$A:$S, 'Local communities'!C$1 + 6, FALSE),
    Content_!$D$7=3, VLOOKUP('Local communities'!$A5, Translation!$A:$S, 'Local communities'!C$1 + 12, FALSE)
)</f>
        <v>0</v>
      </c>
      <c r="D5" s="866" cm="1">
        <f t="array" ref="D5">_xlfn.IFS(
    Content_!$D$7=1, VLOOKUP('Local communities'!$A5, Translation!$A:$S, 'Local communities'!D$1, FALSE),
    Content_!$D$7=2, VLOOKUP('Local communities'!$A5, Translation!$A:$S, 'Local communities'!D$1 + 6, FALSE),
    Content_!$D$7=3, VLOOKUP('Local communities'!$A5, Translation!$A:$S, 'Local communities'!D$1 + 12, FALSE)
)</f>
        <v>0</v>
      </c>
      <c r="E5" s="866" cm="1">
        <f t="array" ref="E5">_xlfn.IFS(
    Content_!$D$7=1, VLOOKUP('Local communities'!$A5, Translation!$A:$S, 'Local communities'!E$1, FALSE),
    Content_!$D$7=2, VLOOKUP('Local communities'!$A5, Translation!$A:$S, 'Local communities'!E$1 + 6, FALSE),
    Content_!$D$7=3, VLOOKUP('Local communities'!$A5, Translation!$A:$S, 'Local communities'!E$1 + 12, FALSE)
)</f>
        <v>0</v>
      </c>
      <c r="F5" s="866" cm="1">
        <f t="array" ref="F5">_xlfn.IFS(
    Content_!$D$7=1, VLOOKUP('Local communities'!$A5, Translation!$A:$S, 'Local communities'!F$1, FALSE),
    Content_!$D$7=2, VLOOKUP('Local communities'!$A5, Translation!$A:$S, 'Local communities'!F$1 + 6, FALSE),
    Content_!$D$7=3, VLOOKUP('Local communities'!$A5, Translation!$A:$S, 'Local communities'!F$1 + 12, FALSE)
)</f>
        <v>0</v>
      </c>
      <c r="G5" s="866" cm="1">
        <f t="array" ref="G5">_xlfn.IFS(
    Content_!$D$7=1, VLOOKUP('Local communities'!$A5, Translation!$A:$S, 'Local communities'!G$1, FALSE),
    Content_!$D$7=2, VLOOKUP('Local communities'!$A5, Translation!$A:$S, 'Local communities'!G$1 + 6, FALSE),
    Content_!$D$7=3, VLOOKUP('Local communities'!$A5, Translation!$A:$S, 'Local communities'!G$1 + 12, FALSE)
)</f>
        <v>0</v>
      </c>
    </row>
    <row r="6" spans="1:7" x14ac:dyDescent="0.35">
      <c r="B6" s="80"/>
      <c r="C6" s="80"/>
      <c r="D6" s="80"/>
      <c r="E6" s="80"/>
      <c r="F6" s="80"/>
      <c r="G6" s="80"/>
    </row>
    <row r="7" spans="1:7" s="12" customFormat="1" x14ac:dyDescent="0.35">
      <c r="A7" s="266" t="s">
        <v>2067</v>
      </c>
      <c r="B7" s="26" t="str" cm="1">
        <f t="array" ref="B7">_xlfn.IFS(
    Content_!$D$7=1, VLOOKUP('Local communities'!$A7, Translation!$A:$S, 'Local communities'!B$1, FALSE),
    Content_!$D$7=2, VLOOKUP('Local communities'!$A7, Translation!$A:$S, 'Local communities'!B$1 + 6, FALSE),
    Content_!$D$7=3, VLOOKUP('Local communities'!$A7, Translation!$A:$S, 'Local communities'!B$1 + 12, FALSE)
)</f>
        <v>GRI 413-1</v>
      </c>
      <c r="C7" s="84" t="str" cm="1">
        <f t="array" ref="C7">_xlfn.IFS(
    Content_!$D$7=1, VLOOKUP('Local communities'!$A7, Translation!$A:$S, 'Local communities'!C$1, FALSE),
    Content_!$D$7=2, VLOOKUP('Local communities'!$A7, Translation!$A:$S, 'Local communities'!C$1 + 6, FALSE),
    Content_!$D$7=3, VLOOKUP('Local communities'!$A7, Translation!$A:$S, 'Local communities'!C$1 + 12, FALSE)
)</f>
        <v>Единица измерения</v>
      </c>
      <c r="D7" s="84">
        <v>2020</v>
      </c>
      <c r="E7" s="84">
        <v>2020</v>
      </c>
      <c r="F7" s="83">
        <v>2022</v>
      </c>
      <c r="G7" s="83">
        <v>2023</v>
      </c>
    </row>
    <row r="8" spans="1:7" ht="46.5" x14ac:dyDescent="0.35">
      <c r="A8" s="266" t="s">
        <v>2068</v>
      </c>
      <c r="B8" s="27" t="str" cm="1">
        <f t="array" ref="B8">_xlfn.IFS(
    Content_!$D$7=1, VLOOKUP('Local communities'!$A8, Translation!$A:$S, 'Local communities'!B$1, FALSE),
    Content_!$D$7=2, VLOOKUP('Local communities'!$A8, Translation!$A:$S, 'Local communities'!B$1 + 6, FALSE),
    Content_!$D$7=3, VLOOKUP('Local communities'!$A8, Translation!$A:$S, 'Local communities'!B$1 + 12, FALSE)
)</f>
        <v>Процент дочерних зависимых организаций, в которых реализовано вовлечение местных сообществ, оценка воздействия и/или программы развития местных сообществ</v>
      </c>
      <c r="C8" s="173" t="str" cm="1">
        <f t="array" ref="C8">_xlfn.IFS(
    Content_!$D$7=1, VLOOKUP('Local communities'!$A8, Translation!$A:$S, 'Local communities'!C$1, FALSE),
    Content_!$D$7=2, VLOOKUP('Local communities'!$A8, Translation!$A:$S, 'Local communities'!C$1 + 6, FALSE),
    Content_!$D$7=3, VLOOKUP('Local communities'!$A8, Translation!$A:$S, 'Local communities'!C$1 + 12, FALSE)
)</f>
        <v>%</v>
      </c>
      <c r="D8" s="174">
        <v>20.074349442379184</v>
      </c>
      <c r="E8" s="174">
        <v>21.991701244813278</v>
      </c>
      <c r="F8" s="174">
        <v>22.268907563025213</v>
      </c>
      <c r="G8" s="175">
        <v>24.180327868852459</v>
      </c>
    </row>
    <row r="10" spans="1:7" ht="20.5" customHeight="1" x14ac:dyDescent="0.35"/>
    <row r="11" spans="1:7" ht="20.5" customHeight="1" x14ac:dyDescent="0.35"/>
    <row r="12" spans="1:7" ht="20.5" customHeight="1" x14ac:dyDescent="0.35"/>
    <row r="13" spans="1:7" ht="20.5" customHeight="1" x14ac:dyDescent="0.35"/>
    <row r="14" spans="1:7" ht="20.5" customHeight="1" x14ac:dyDescent="0.35"/>
    <row r="15" spans="1:7" ht="20.5" customHeight="1" x14ac:dyDescent="0.35"/>
    <row r="16" spans="1:7" ht="20.5" customHeight="1" x14ac:dyDescent="0.35"/>
    <row r="17" ht="20.5" customHeight="1" x14ac:dyDescent="0.35"/>
    <row r="18" ht="20.5" customHeight="1" x14ac:dyDescent="0.35"/>
    <row r="19" ht="20.5" customHeight="1" x14ac:dyDescent="0.35"/>
    <row r="20" ht="20.5" customHeight="1" x14ac:dyDescent="0.35"/>
    <row r="21" ht="20.5" customHeight="1" x14ac:dyDescent="0.35"/>
    <row r="22" ht="20.5" customHeight="1" x14ac:dyDescent="0.35"/>
    <row r="23" ht="20.5" customHeight="1" x14ac:dyDescent="0.35"/>
    <row r="24" ht="20.5" customHeight="1" x14ac:dyDescent="0.35"/>
    <row r="25" ht="20.5" customHeight="1" x14ac:dyDescent="0.35"/>
    <row r="27" ht="20.5" customHeight="1" x14ac:dyDescent="0.35"/>
    <row r="28" ht="20.5" customHeight="1" x14ac:dyDescent="0.35"/>
    <row r="29" ht="20.5" customHeight="1" x14ac:dyDescent="0.35"/>
    <row r="30" ht="20.5" customHeight="1" x14ac:dyDescent="0.35"/>
    <row r="31" ht="20.5" customHeight="1" x14ac:dyDescent="0.35"/>
    <row r="32" ht="20.5" customHeight="1" x14ac:dyDescent="0.35"/>
    <row r="33" ht="20.5" customHeight="1" x14ac:dyDescent="0.35"/>
    <row r="34" ht="20.5" customHeight="1" x14ac:dyDescent="0.35"/>
    <row r="35" ht="20.5" customHeight="1" x14ac:dyDescent="0.35"/>
    <row r="36" ht="20.5" customHeight="1" x14ac:dyDescent="0.35"/>
    <row r="37" ht="20.5" customHeight="1" x14ac:dyDescent="0.35"/>
    <row r="38" ht="20.5" customHeight="1" x14ac:dyDescent="0.35"/>
    <row r="39" ht="20.5" customHeight="1" x14ac:dyDescent="0.35"/>
    <row r="40" ht="20.5" customHeight="1" x14ac:dyDescent="0.35"/>
    <row r="41" ht="20.5" customHeight="1" x14ac:dyDescent="0.35"/>
    <row r="42" ht="20.5" customHeight="1" x14ac:dyDescent="0.35"/>
    <row r="43" ht="20.5" customHeight="1" x14ac:dyDescent="0.35"/>
    <row r="44" ht="20.5" customHeight="1" x14ac:dyDescent="0.35"/>
    <row r="45" ht="20.5" customHeight="1" x14ac:dyDescent="0.35"/>
    <row r="46" ht="20.5" customHeight="1" x14ac:dyDescent="0.35"/>
    <row r="47" ht="20.5" customHeight="1" x14ac:dyDescent="0.35"/>
    <row r="48" ht="20.5" customHeight="1" x14ac:dyDescent="0.35"/>
    <row r="49" ht="20.5" customHeight="1" x14ac:dyDescent="0.35"/>
    <row r="50" ht="20.5" customHeight="1" x14ac:dyDescent="0.35"/>
    <row r="51" ht="20.5" customHeight="1" x14ac:dyDescent="0.35"/>
    <row r="52" ht="20.5" customHeight="1" x14ac:dyDescent="0.35"/>
    <row r="53" ht="20.5" customHeight="1" x14ac:dyDescent="0.35"/>
    <row r="54" ht="20.5" customHeight="1" x14ac:dyDescent="0.35"/>
    <row r="55" ht="20.5" customHeight="1" x14ac:dyDescent="0.35"/>
    <row r="56" ht="20.5" customHeight="1" x14ac:dyDescent="0.35"/>
    <row r="57" ht="20.5" customHeight="1" x14ac:dyDescent="0.35"/>
    <row r="58" ht="20.5" customHeight="1" x14ac:dyDescent="0.35"/>
    <row r="59" ht="20.5" customHeight="1" x14ac:dyDescent="0.35"/>
    <row r="60" ht="20.5" customHeight="1" x14ac:dyDescent="0.35"/>
    <row r="61" ht="20.5" customHeight="1" x14ac:dyDescent="0.35"/>
    <row r="62" ht="20.5" customHeight="1" x14ac:dyDescent="0.35"/>
    <row r="63" ht="20.5" customHeight="1" x14ac:dyDescent="0.35"/>
    <row r="64" ht="20.5" customHeight="1" x14ac:dyDescent="0.35"/>
    <row r="65" ht="20.5" customHeight="1" x14ac:dyDescent="0.35"/>
    <row r="66" ht="20.5" customHeight="1" x14ac:dyDescent="0.35"/>
    <row r="67" ht="20.5" customHeight="1" x14ac:dyDescent="0.35"/>
    <row r="68" ht="20.5" customHeight="1" x14ac:dyDescent="0.35"/>
    <row r="69" ht="20.5" customHeight="1" x14ac:dyDescent="0.35"/>
    <row r="70" ht="20.5" customHeight="1" x14ac:dyDescent="0.35"/>
    <row r="71" ht="20.5" customHeight="1" x14ac:dyDescent="0.35"/>
    <row r="72" ht="20.5" customHeight="1" x14ac:dyDescent="0.35"/>
  </sheetData>
  <sheetProtection algorithmName="SHA-512" hashValue="HJavVbCvbKI+hnrYpw5okV8s3aSMfOTQXLroolAH39qRCUA5rCaMBXMx2tH/HoGoK0OX3nYb9bWV2L31/T5cPg==" saltValue="v1oM4Xcwkl9isYg56QrIZQ==" spinCount="100000" sheet="1" objects="1" scenarios="1"/>
  <mergeCells count="1">
    <mergeCell ref="B5:G5"/>
  </mergeCells>
  <phoneticPr fontId="20" type="noConversion"/>
  <hyperlinks>
    <hyperlink ref="B3" location="Content!A1" display="Content!A1" xr:uid="{FC87303C-D2B3-4109-A58F-63375880EF83}"/>
  </hyperlinks>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24F95-0711-4FC2-A23F-622EFCEC8855}">
  <sheetPr codeName="Sheet20">
    <tabColor rgb="FF002060"/>
  </sheetPr>
  <dimension ref="A1"/>
  <sheetViews>
    <sheetView zoomScale="75" zoomScaleNormal="75" workbookViewId="0">
      <selection activeCell="D7" sqref="D7"/>
    </sheetView>
  </sheetViews>
  <sheetFormatPr defaultRowHeight="14.5" x14ac:dyDescent="0.35"/>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8FB6E-A20C-479A-9E07-3181738ECE5F}">
  <sheetPr codeName="Sheet21"/>
  <dimension ref="A1:I26"/>
  <sheetViews>
    <sheetView showGridLines="0" zoomScale="75" zoomScaleNormal="75" workbookViewId="0">
      <selection activeCell="D7" sqref="D7"/>
    </sheetView>
  </sheetViews>
  <sheetFormatPr defaultRowHeight="14.5" x14ac:dyDescent="0.35"/>
  <cols>
    <col min="1" max="1" width="6.7265625" style="264" customWidth="1"/>
    <col min="2" max="2" width="75.6328125" customWidth="1"/>
    <col min="3" max="3" width="28.6328125" style="179" customWidth="1"/>
    <col min="4" max="7" width="25.6328125" style="179" customWidth="1"/>
    <col min="8" max="8" width="15.36328125" customWidth="1"/>
    <col min="9" max="9" width="10.90625" customWidth="1"/>
  </cols>
  <sheetData>
    <row r="1" spans="1:9" s="264" customFormat="1" ht="71" customHeight="1" x14ac:dyDescent="0.35">
      <c r="A1" s="308">
        <v>1</v>
      </c>
      <c r="B1" s="308">
        <v>2</v>
      </c>
      <c r="C1" s="308">
        <v>3</v>
      </c>
      <c r="D1" s="308">
        <v>4</v>
      </c>
      <c r="E1" s="308">
        <v>5</v>
      </c>
      <c r="F1" s="308">
        <v>6</v>
      </c>
      <c r="G1" s="308">
        <v>7</v>
      </c>
    </row>
    <row r="2" spans="1:9" ht="18.5" x14ac:dyDescent="0.45">
      <c r="A2" s="266" t="s">
        <v>2081</v>
      </c>
      <c r="B2" s="332" t="str" cm="1">
        <f t="array" ref="B2">_xlfn.IFS(
    Content_!$D$7=1, VLOOKUP('Corporate governance'!$A2, Translation!$A:$S, 'Corporate governance'!B$1, FALSE),
    Content_!$D$7=2, VLOOKUP('Corporate governance'!$A2, Translation!$A:$S, 'Corporate governance'!B$1 + 6, FALSE),
    Content_!$D$7=3, VLOOKUP('Corporate governance'!$A2, Translation!$A:$S, 'Corporate governance'!B$1 + 12, FALSE)
)</f>
        <v>Корпоративное управление</v>
      </c>
      <c r="C2" s="140"/>
      <c r="D2" s="96"/>
      <c r="E2" s="96"/>
      <c r="F2" s="96"/>
      <c r="G2" s="96"/>
      <c r="H2" s="8"/>
      <c r="I2" s="8"/>
    </row>
    <row r="3" spans="1:9" ht="15.5" x14ac:dyDescent="0.35">
      <c r="B3" s="8"/>
      <c r="C3" s="96"/>
      <c r="D3" s="96"/>
      <c r="E3" s="96"/>
      <c r="F3" s="96"/>
      <c r="G3" s="96"/>
      <c r="H3" s="8"/>
      <c r="I3" s="8"/>
    </row>
    <row r="4" spans="1:9" ht="15.5" x14ac:dyDescent="0.35">
      <c r="A4" s="266" t="s">
        <v>2102</v>
      </c>
      <c r="B4" s="287" t="str" cm="1">
        <f t="array" ref="B4">_xlfn.IFS(
    Content_!$D$7=1, VLOOKUP('Corporate governance'!$A4, Translation!$A:$S, 'Corporate governance'!B$1, FALSE),
    Content_!$D$7=2, VLOOKUP('Corporate governance'!$A4, Translation!$A:$S, 'Corporate governance'!B$1 + 6, FALSE),
    Content_!$D$7=3, VLOOKUP('Corporate governance'!$A4, Translation!$A:$S, 'Corporate governance'!B$1 + 12, FALSE)
)</f>
        <v>GRI 2-9</v>
      </c>
      <c r="C4" s="205" t="str" cm="1">
        <f t="array" ref="C4">_xlfn.IFS(
    Content_!$D$7=1, VLOOKUP('Corporate governance'!$A4, Translation!$A:$S, 'Corporate governance'!C$1, FALSE),
    Content_!$D$7=2, VLOOKUP('Corporate governance'!$A4, Translation!$A:$S, 'Corporate governance'!C$1 + 6, FALSE),
    Content_!$D$7=3, VLOOKUP('Corporate governance'!$A4, Translation!$A:$S, 'Corporate governance'!C$1 + 12, FALSE)
)</f>
        <v>Единица измерения</v>
      </c>
      <c r="D4" s="84">
        <v>2020</v>
      </c>
      <c r="E4" s="84">
        <v>2021</v>
      </c>
      <c r="F4" s="83">
        <v>2022</v>
      </c>
      <c r="G4" s="83">
        <v>2023</v>
      </c>
      <c r="H4" s="13"/>
    </row>
    <row r="5" spans="1:9" ht="15.5" x14ac:dyDescent="0.35">
      <c r="A5" s="266" t="s">
        <v>2103</v>
      </c>
      <c r="B5" s="288" t="str" cm="1">
        <f t="array" ref="B5">_xlfn.IFS(
    Content_!$D$7=1, VLOOKUP('Corporate governance'!$A5, Translation!$A:$S, 'Corporate governance'!B$1, FALSE),
    Content_!$D$7=2, VLOOKUP('Corporate governance'!$A5, Translation!$A:$S, 'Corporate governance'!B$1 + 6, FALSE),
    Content_!$D$7=3, VLOOKUP('Corporate governance'!$A5, Translation!$A:$S, 'Corporate governance'!B$1 + 12, FALSE)
)</f>
        <v>Совет директоров Фонда</v>
      </c>
      <c r="C5" s="289"/>
      <c r="D5" s="237"/>
      <c r="E5" s="237"/>
      <c r="F5" s="237"/>
      <c r="G5" s="237"/>
      <c r="H5" s="13"/>
    </row>
    <row r="6" spans="1:9" s="181" customFormat="1" ht="28" x14ac:dyDescent="0.35">
      <c r="A6" s="266" t="s">
        <v>2104</v>
      </c>
      <c r="B6" s="290" t="str" cm="1">
        <f t="array" ref="B6">_xlfn.IFS(
    Content_!$D$7=1, VLOOKUP('Corporate governance'!$A6, Translation!$A:$S, 'Corporate governance'!B$1, FALSE),
    Content_!$D$7=2, VLOOKUP('Corporate governance'!$A6, Translation!$A:$S, 'Corporate governance'!B$1 + 6, FALSE),
    Content_!$D$7=3, VLOOKUP('Corporate governance'!$A6, Translation!$A:$S, 'Corporate governance'!B$1 + 12, FALSE)
)</f>
        <v xml:space="preserve">Председатель Совета директоров </v>
      </c>
      <c r="C6" s="114"/>
      <c r="D6" s="76" t="str" cm="1">
        <f t="array" ref="D6">_xlfn.IFS(
    Content_!$D$7=1, VLOOKUP('Corporate governance'!$A6, Translation!$A:$S, 'Corporate governance'!D$1, FALSE),
    Content_!$D$7=2, VLOOKUP('Corporate governance'!$A6, Translation!$A:$S, 'Corporate governance'!D$1 + 6, FALSE),
    Content_!$D$7=3, VLOOKUP('Corporate governance'!$A6, Translation!$A:$S, 'Corporate governance'!D$1 + 12, FALSE)
)</f>
        <v>Джон Дудас</v>
      </c>
      <c r="E6" s="76" t="str" cm="1">
        <f t="array" ref="E6">_xlfn.IFS(
    Content_!$D$7=1, VLOOKUP('Corporate governance'!$A6, Translation!$A:$S, 'Corporate governance'!E$1, FALSE),
    Content_!$D$7=2, VLOOKUP('Corporate governance'!$A6, Translation!$A:$S, 'Corporate governance'!E$1 + 6, FALSE),
    Content_!$D$7=3, VLOOKUP('Corporate governance'!$A6, Translation!$A:$S, 'Corporate governance'!E$1 + 12, FALSE)
)</f>
        <v>Джон Дудас</v>
      </c>
      <c r="F6" s="76" t="str" cm="1">
        <f t="array" ref="F6">_xlfn.IFS(
    Content_!$D$7=1, VLOOKUP('Corporate governance'!$A6, Translation!$A:$S, 'Corporate governance'!F$1, FALSE),
    Content_!$D$7=2, VLOOKUP('Corporate governance'!$A6, Translation!$A:$S, 'Corporate governance'!F$1 + 6, FALSE),
    Content_!$D$7=3, VLOOKUP('Corporate governance'!$A6, Translation!$A:$S, 'Corporate governance'!F$1 + 12, FALSE)
)</f>
        <v>Джон Дудас</v>
      </c>
      <c r="G6" s="328" t="str" cm="1">
        <f t="array" ref="G6">_xlfn.IFS(
    Content_!$D$7=1, VLOOKUP('Corporate governance'!$A6, Translation!$A:$S, 'Corporate governance'!G$1, FALSE),
    Content_!$D$7=2, VLOOKUP('Corporate governance'!$A6, Translation!$A:$S, 'Corporate governance'!G$1 + 6, FALSE),
    Content_!$D$7=3, VLOOKUP('Corporate governance'!$A6, Translation!$A:$S, 'Corporate governance'!G$1 + 12, FALSE)
)</f>
        <v>Смаилов Алихан Асханович</v>
      </c>
      <c r="H6" s="180"/>
    </row>
    <row r="7" spans="1:9" s="181" customFormat="1" x14ac:dyDescent="0.35">
      <c r="A7" s="266" t="s">
        <v>2105</v>
      </c>
      <c r="B7" s="250" t="str" cm="1">
        <f t="array" ref="B7">_xlfn.IFS(
    Content_!$D$7=1, VLOOKUP('Corporate governance'!$A7, Translation!$A:$S, 'Corporate governance'!B$1, FALSE),
    Content_!$D$7=2, VLOOKUP('Corporate governance'!$A7, Translation!$A:$S, 'Corporate governance'!B$1 + 6, FALSE),
    Content_!$D$7=3, VLOOKUP('Corporate governance'!$A7, Translation!$A:$S, 'Corporate governance'!B$1 + 12, FALSE)
)</f>
        <v>Независимые директора в Совете директоров</v>
      </c>
      <c r="C7" s="134" t="str" cm="1">
        <f t="array" ref="C7">_xlfn.IFS(
    Content_!$D$7=1, VLOOKUP('Corporate governance'!$A7, Translation!$A:$S, 'Corporate governance'!C$1, FALSE),
    Content_!$D$7=2, VLOOKUP('Corporate governance'!$A7, Translation!$A:$S, 'Corporate governance'!C$1 + 6, FALSE),
    Content_!$D$7=3, VLOOKUP('Corporate governance'!$A7, Translation!$A:$S, 'Corporate governance'!C$1 + 12, FALSE)
)</f>
        <v>чел.</v>
      </c>
      <c r="D7" s="77">
        <v>4</v>
      </c>
      <c r="E7" s="77">
        <v>4</v>
      </c>
      <c r="F7" s="77">
        <v>3</v>
      </c>
      <c r="G7" s="163">
        <v>3</v>
      </c>
      <c r="H7" s="180"/>
    </row>
    <row r="8" spans="1:9" s="181" customFormat="1" x14ac:dyDescent="0.35">
      <c r="A8" s="266" t="s">
        <v>2106</v>
      </c>
      <c r="B8" s="250" t="str" cm="1">
        <f t="array" ref="B8">_xlfn.IFS(
    Content_!$D$7=1, VLOOKUP('Corporate governance'!$A8, Translation!$A:$S, 'Corporate governance'!B$1, FALSE),
    Content_!$D$7=2, VLOOKUP('Corporate governance'!$A8, Translation!$A:$S, 'Corporate governance'!B$1 + 6, FALSE),
    Content_!$D$7=3, VLOOKUP('Corporate governance'!$A8, Translation!$A:$S, 'Corporate governance'!B$1 + 12, FALSE)
)</f>
        <v>Доля независимых членов в Совете директоров</v>
      </c>
      <c r="C8" s="134" t="str" cm="1">
        <f t="array" ref="C8">_xlfn.IFS(
    Content_!$D$7=1, VLOOKUP('Corporate governance'!$A8, Translation!$A:$S, 'Corporate governance'!C$1, FALSE),
    Content_!$D$7=2, VLOOKUP('Corporate governance'!$A8, Translation!$A:$S, 'Corporate governance'!C$1 + 6, FALSE),
    Content_!$D$7=3, VLOOKUP('Corporate governance'!$A8, Translation!$A:$S, 'Corporate governance'!C$1 + 12, FALSE)
)</f>
        <v>%</v>
      </c>
      <c r="D8" s="77">
        <v>57</v>
      </c>
      <c r="E8" s="77">
        <v>50</v>
      </c>
      <c r="F8" s="77">
        <v>43</v>
      </c>
      <c r="G8" s="163">
        <v>43</v>
      </c>
      <c r="H8" s="180"/>
    </row>
    <row r="9" spans="1:9" s="181" customFormat="1" ht="28" x14ac:dyDescent="0.35">
      <c r="A9" s="266" t="s">
        <v>2107</v>
      </c>
      <c r="B9" s="250" t="str" cm="1">
        <f t="array" ref="B9">_xlfn.IFS(
    Content_!$D$7=1, VLOOKUP('Corporate governance'!$A9, Translation!$A:$S, 'Corporate governance'!B$1, FALSE),
    Content_!$D$7=2, VLOOKUP('Corporate governance'!$A9, Translation!$A:$S, 'Corporate governance'!B$1 + 6, FALSE),
    Content_!$D$7=3, VLOOKUP('Corporate governance'!$A9, Translation!$A:$S, 'Corporate governance'!B$1 + 12, FALSE)
)</f>
        <v>Председатель Правления в Совете директоров</v>
      </c>
      <c r="C9" s="134"/>
      <c r="D9" s="77" t="str" cm="1">
        <f t="array" ref="D9">_xlfn.IFS(
    Content_!$D$7=1, VLOOKUP('Corporate governance'!$A9, Translation!$A:$S, 'Corporate governance'!D$1, FALSE),
    Content_!$D$7=2, VLOOKUP('Corporate governance'!$A9, Translation!$A:$S, 'Corporate governance'!D$1 + 6, FALSE),
    Content_!$D$7=3, VLOOKUP('Corporate governance'!$A9, Translation!$A:$S, 'Corporate governance'!D$1 + 12, FALSE)
)</f>
        <v>Есимов Ахметжан Смагулович</v>
      </c>
      <c r="E9" s="77" t="str" cm="1">
        <f t="array" ref="E9">_xlfn.IFS(
    Content_!$D$7=1, VLOOKUP('Corporate governance'!$A9, Translation!$A:$S, 'Corporate governance'!E$1, FALSE),
    Content_!$D$7=2, VLOOKUP('Corporate governance'!$A9, Translation!$A:$S, 'Corporate governance'!E$1 + 6, FALSE),
    Content_!$D$7=3, VLOOKUP('Corporate governance'!$A9, Translation!$A:$S, 'Corporate governance'!E$1 + 12, FALSE)
)</f>
        <v>Саткалиев Алмасадам Майданович</v>
      </c>
      <c r="F9" s="77" t="str" cm="1">
        <f t="array" ref="F9">_xlfn.IFS(
    Content_!$D$7=1, VLOOKUP('Corporate governance'!$A9, Translation!$A:$S, 'Corporate governance'!F$1, FALSE),
    Content_!$D$7=2, VLOOKUP('Corporate governance'!$A9, Translation!$A:$S, 'Corporate governance'!F$1 + 6, FALSE),
    Content_!$D$7=3, VLOOKUP('Corporate governance'!$A9, Translation!$A:$S, 'Corporate governance'!F$1 + 12, FALSE)
)</f>
        <v>Саткалиев Алмасадам Майданович</v>
      </c>
      <c r="G9" s="163" t="str" cm="1">
        <f t="array" ref="G9">_xlfn.IFS(
    Content_!$D$7=1, VLOOKUP('Corporate governance'!$A9, Translation!$A:$S, 'Corporate governance'!G$1, FALSE),
    Content_!$D$7=2, VLOOKUP('Corporate governance'!$A9, Translation!$A:$S, 'Corporate governance'!G$1 + 6, FALSE),
    Content_!$D$7=3, VLOOKUP('Corporate governance'!$A9, Translation!$A:$S, 'Corporate governance'!G$1 + 12, FALSE)
)</f>
        <v>Жакупов Нурлан Каршагович</v>
      </c>
      <c r="H9" s="180"/>
    </row>
    <row r="10" spans="1:9" s="181" customFormat="1" x14ac:dyDescent="0.35">
      <c r="A10" s="266" t="s">
        <v>2108</v>
      </c>
      <c r="B10" s="291" t="str" cm="1">
        <f t="array" ref="B10">_xlfn.IFS(
    Content_!$D$7=1, VLOOKUP('Corporate governance'!$A10, Translation!$A:$S, 'Corporate governance'!B$1, FALSE),
    Content_!$D$7=2, VLOOKUP('Corporate governance'!$A10, Translation!$A:$S, 'Corporate governance'!B$1 + 6, FALSE),
    Content_!$D$7=3, VLOOKUP('Corporate governance'!$A10, Translation!$A:$S, 'Corporate governance'!B$1 + 12, FALSE)
)</f>
        <v>Количество проведенных заседаний</v>
      </c>
      <c r="C10" s="116" t="str" cm="1">
        <f t="array" ref="C10">_xlfn.IFS(
    Content_!$D$7=1, VLOOKUP('Corporate governance'!$A10, Translation!$A:$S, 'Corporate governance'!C$1, FALSE),
    Content_!$D$7=2, VLOOKUP('Corporate governance'!$A10, Translation!$A:$S, 'Corporate governance'!C$1 + 6, FALSE),
    Content_!$D$7=3, VLOOKUP('Corporate governance'!$A10, Translation!$A:$S, 'Corporate governance'!C$1 + 12, FALSE)
)</f>
        <v>ед.</v>
      </c>
      <c r="D10" s="78">
        <v>15</v>
      </c>
      <c r="E10" s="78">
        <v>10</v>
      </c>
      <c r="F10" s="78">
        <v>18</v>
      </c>
      <c r="G10" s="166">
        <v>20</v>
      </c>
      <c r="H10" s="180"/>
    </row>
    <row r="11" spans="1:9" ht="15.5" x14ac:dyDescent="0.35">
      <c r="A11" s="266" t="s">
        <v>2109</v>
      </c>
      <c r="B11" s="255"/>
      <c r="D11" s="103"/>
      <c r="E11" s="103"/>
      <c r="F11" s="103"/>
      <c r="G11" s="103"/>
      <c r="H11" s="13"/>
      <c r="I11" s="13"/>
    </row>
    <row r="12" spans="1:9" ht="15.5" x14ac:dyDescent="0.35">
      <c r="A12" s="266" t="s">
        <v>2110</v>
      </c>
      <c r="B12" s="287" t="str" cm="1">
        <f t="array" ref="B12">_xlfn.IFS(
    Content_!$D$7=1, VLOOKUP('Corporate governance'!$A12, Translation!$A:$S, 'Corporate governance'!B$1, FALSE),
    Content_!$D$7=2, VLOOKUP('Corporate governance'!$A12, Translation!$A:$S, 'Corporate governance'!B$1 + 6, FALSE),
    Content_!$D$7=3, VLOOKUP('Corporate governance'!$A12, Translation!$A:$S, 'Corporate governance'!B$1 + 12, FALSE)
)</f>
        <v>GRI 405-1</v>
      </c>
      <c r="C12" s="205" t="str" cm="1">
        <f t="array" ref="C12">_xlfn.IFS(
    Content_!$D$7=1, VLOOKUP('Corporate governance'!$A12, Translation!$A:$S, 'Corporate governance'!C$1, FALSE),
    Content_!$D$7=2, VLOOKUP('Corporate governance'!$A12, Translation!$A:$S, 'Corporate governance'!C$1 + 6, FALSE),
    Content_!$D$7=3, VLOOKUP('Corporate governance'!$A12, Translation!$A:$S, 'Corporate governance'!C$1 + 12, FALSE)
)</f>
        <v>Единица измерения</v>
      </c>
      <c r="D12" s="84">
        <v>2023</v>
      </c>
    </row>
    <row r="13" spans="1:9" ht="15.5" x14ac:dyDescent="0.35">
      <c r="A13" s="266" t="s">
        <v>2111</v>
      </c>
      <c r="B13" s="292" t="str" cm="1">
        <f t="array" ref="B13">_xlfn.IFS(
    Content_!$D$7=1, VLOOKUP('Corporate governance'!$A13, Translation!$A:$S, 'Corporate governance'!B$1, FALSE),
    Content_!$D$7=2, VLOOKUP('Corporate governance'!$A13, Translation!$A:$S, 'Corporate governance'!B$1 + 6, FALSE),
    Content_!$D$7=3, VLOOKUP('Corporate governance'!$A13, Translation!$A:$S, 'Corporate governance'!B$1 + 12, FALSE)
)</f>
        <v>Структура Правления Фонда (по состоянию на конец 2023 года)</v>
      </c>
      <c r="C13" s="292"/>
      <c r="D13" s="97"/>
    </row>
    <row r="14" spans="1:9" ht="15.5" x14ac:dyDescent="0.35">
      <c r="A14" s="266" t="s">
        <v>2112</v>
      </c>
      <c r="B14" s="293" t="str" cm="1">
        <f t="array" ref="B14">_xlfn.IFS(
    Content_!$D$7=1, VLOOKUP('Corporate governance'!$A14, Translation!$A:$S, 'Corporate governance'!B$1, FALSE),
    Content_!$D$7=2, VLOOKUP('Corporate governance'!$A14, Translation!$A:$S, 'Corporate governance'!B$1 + 6, FALSE),
    Content_!$D$7=3, VLOOKUP('Corporate governance'!$A14, Translation!$A:$S, 'Corporate governance'!B$1 + 12, FALSE)
)</f>
        <v xml:space="preserve">По гендерным группам: </v>
      </c>
      <c r="C14" s="294" cm="1">
        <f t="array" ref="C14">_xlfn.IFS(
    Content_!$D$7=1, VLOOKUP('Corporate governance'!$A14, Translation!$A:$S, 'Corporate governance'!C$1, FALSE),
    Content_!$D$7=2, VLOOKUP('Corporate governance'!$A14, Translation!$A:$S, 'Corporate governance'!C$1 + 6, FALSE),
    Content_!$D$7=3, VLOOKUP('Corporate governance'!$A14, Translation!$A:$S, 'Corporate governance'!C$1 + 12, FALSE)
)</f>
        <v>0</v>
      </c>
      <c r="D14" s="238"/>
    </row>
    <row r="15" spans="1:9" s="181" customFormat="1" x14ac:dyDescent="0.35">
      <c r="A15" s="266" t="s">
        <v>2113</v>
      </c>
      <c r="B15" s="295" t="str" cm="1">
        <f t="array" ref="B15">_xlfn.IFS(
    Content_!$D$7=1, VLOOKUP('Corporate governance'!$A15, Translation!$A:$S, 'Corporate governance'!B$1, FALSE),
    Content_!$D$7=2, VLOOKUP('Corporate governance'!$A15, Translation!$A:$S, 'Corporate governance'!B$1 + 6, FALSE),
    Content_!$D$7=3, VLOOKUP('Corporate governance'!$A15, Translation!$A:$S, 'Corporate governance'!B$1 + 12, FALSE)
)</f>
        <v xml:space="preserve">Мужчины </v>
      </c>
      <c r="C15" s="296" t="str" cm="1">
        <f t="array" ref="C15">_xlfn.IFS(
    Content_!$D$7=1, VLOOKUP('Corporate governance'!$A15, Translation!$A:$S, 'Corporate governance'!C$1, FALSE),
    Content_!$D$7=2, VLOOKUP('Corporate governance'!$A15, Translation!$A:$S, 'Corporate governance'!C$1 + 6, FALSE),
    Content_!$D$7=3, VLOOKUP('Corporate governance'!$A15, Translation!$A:$S, 'Corporate governance'!C$1 + 12, FALSE)
)</f>
        <v>чел.</v>
      </c>
      <c r="D15" s="135">
        <v>5</v>
      </c>
      <c r="E15" s="182"/>
      <c r="F15" s="182"/>
      <c r="G15" s="182"/>
    </row>
    <row r="16" spans="1:9" s="181" customFormat="1" x14ac:dyDescent="0.35">
      <c r="A16" s="266" t="s">
        <v>2114</v>
      </c>
      <c r="B16" s="297" t="str" cm="1">
        <f t="array" ref="B16">_xlfn.IFS(
    Content_!$D$7=1, VLOOKUP('Corporate governance'!$A16, Translation!$A:$S, 'Corporate governance'!B$1, FALSE),
    Content_!$D$7=2, VLOOKUP('Corporate governance'!$A16, Translation!$A:$S, 'Corporate governance'!B$1 + 6, FALSE),
    Content_!$D$7=3, VLOOKUP('Corporate governance'!$A16, Translation!$A:$S, 'Corporate governance'!B$1 + 12, FALSE)
)</f>
        <v xml:space="preserve">Женщины </v>
      </c>
      <c r="C16" s="298" t="str" cm="1">
        <f t="array" ref="C16">_xlfn.IFS(
    Content_!$D$7=1, VLOOKUP('Corporate governance'!$A16, Translation!$A:$S, 'Corporate governance'!C$1, FALSE),
    Content_!$D$7=2, VLOOKUP('Corporate governance'!$A16, Translation!$A:$S, 'Corporate governance'!C$1 + 6, FALSE),
    Content_!$D$7=3, VLOOKUP('Corporate governance'!$A16, Translation!$A:$S, 'Corporate governance'!C$1 + 12, FALSE)
)</f>
        <v>чел.</v>
      </c>
      <c r="D16" s="117">
        <v>1</v>
      </c>
      <c r="E16" s="182"/>
      <c r="F16" s="182"/>
      <c r="G16" s="182"/>
    </row>
    <row r="17" spans="1:9" ht="15.5" x14ac:dyDescent="0.35">
      <c r="A17" s="266" t="s">
        <v>2115</v>
      </c>
      <c r="B17" s="299" t="str" cm="1">
        <f t="array" ref="B17">_xlfn.IFS(
    Content_!$D$7=1, VLOOKUP('Corporate governance'!$A17, Translation!$A:$S, 'Corporate governance'!B$1, FALSE),
    Content_!$D$7=2, VLOOKUP('Corporate governance'!$A17, Translation!$A:$S, 'Corporate governance'!B$1 + 6, FALSE),
    Content_!$D$7=3, VLOOKUP('Corporate governance'!$A17, Translation!$A:$S, 'Corporate governance'!B$1 + 12, FALSE)
)</f>
        <v>по возрасту</v>
      </c>
      <c r="C17" s="300" cm="1">
        <f t="array" ref="C17">_xlfn.IFS(
    Content_!$D$7=1, VLOOKUP('Corporate governance'!$A17, Translation!$A:$S, 'Corporate governance'!C$1, FALSE),
    Content_!$D$7=2, VLOOKUP('Corporate governance'!$A17, Translation!$A:$S, 'Corporate governance'!C$1 + 6, FALSE),
    Content_!$D$7=3, VLOOKUP('Corporate governance'!$A17, Translation!$A:$S, 'Corporate governance'!C$1 + 12, FALSE)
)</f>
        <v>0</v>
      </c>
      <c r="D17" s="176"/>
    </row>
    <row r="18" spans="1:9" s="181" customFormat="1" x14ac:dyDescent="0.35">
      <c r="A18" s="266" t="s">
        <v>2116</v>
      </c>
      <c r="B18" s="301" t="str" cm="1">
        <f t="array" ref="B18">_xlfn.IFS(
    Content_!$D$7=1, VLOOKUP('Corporate governance'!$A18, Translation!$A:$S, 'Corporate governance'!B$1, FALSE),
    Content_!$D$7=2, VLOOKUP('Corporate governance'!$A18, Translation!$A:$S, 'Corporate governance'!B$1 + 6, FALSE),
    Content_!$D$7=3, VLOOKUP('Corporate governance'!$A18, Translation!$A:$S, 'Corporate governance'!B$1 + 12, FALSE)
)</f>
        <v>До 30</v>
      </c>
      <c r="C18" s="296" t="str" cm="1">
        <f t="array" ref="C18">_xlfn.IFS(
    Content_!$D$7=1, VLOOKUP('Corporate governance'!$A18, Translation!$A:$S, 'Corporate governance'!C$1, FALSE),
    Content_!$D$7=2, VLOOKUP('Corporate governance'!$A18, Translation!$A:$S, 'Corporate governance'!C$1 + 6, FALSE),
    Content_!$D$7=3, VLOOKUP('Corporate governance'!$A18, Translation!$A:$S, 'Corporate governance'!C$1 + 12, FALSE)
)</f>
        <v>чел.</v>
      </c>
      <c r="D18" s="135">
        <v>0</v>
      </c>
      <c r="E18" s="182"/>
      <c r="F18" s="182"/>
      <c r="G18" s="182"/>
    </row>
    <row r="19" spans="1:9" s="181" customFormat="1" x14ac:dyDescent="0.35">
      <c r="A19" s="266" t="s">
        <v>2117</v>
      </c>
      <c r="B19" s="301" t="str" cm="1">
        <f t="array" ref="B19">_xlfn.IFS(
    Content_!$D$7=1, VLOOKUP('Corporate governance'!$A19, Translation!$A:$S, 'Corporate governance'!B$1, FALSE),
    Content_!$D$7=2, VLOOKUP('Corporate governance'!$A19, Translation!$A:$S, 'Corporate governance'!B$1 + 6, FALSE),
    Content_!$D$7=3, VLOOKUP('Corporate governance'!$A19, Translation!$A:$S, 'Corporate governance'!B$1 + 12, FALSE)
)</f>
        <v>30-50</v>
      </c>
      <c r="C19" s="296" t="str" cm="1">
        <f t="array" ref="C19">_xlfn.IFS(
    Content_!$D$7=1, VLOOKUP('Corporate governance'!$A19, Translation!$A:$S, 'Corporate governance'!C$1, FALSE),
    Content_!$D$7=2, VLOOKUP('Corporate governance'!$A19, Translation!$A:$S, 'Corporate governance'!C$1 + 6, FALSE),
    Content_!$D$7=3, VLOOKUP('Corporate governance'!$A19, Translation!$A:$S, 'Corporate governance'!C$1 + 12, FALSE)
)</f>
        <v>чел.</v>
      </c>
      <c r="D19" s="163">
        <v>6</v>
      </c>
      <c r="E19" s="182"/>
      <c r="F19" s="182"/>
      <c r="G19" s="182"/>
    </row>
    <row r="20" spans="1:9" s="181" customFormat="1" x14ac:dyDescent="0.35">
      <c r="A20" s="266" t="s">
        <v>2118</v>
      </c>
      <c r="B20" s="302" t="str" cm="1">
        <f t="array" ref="B20">_xlfn.IFS(
    Content_!$D$7=1, VLOOKUP('Corporate governance'!$A20, Translation!$A:$S, 'Corporate governance'!B$1, FALSE),
    Content_!$D$7=2, VLOOKUP('Corporate governance'!$A20, Translation!$A:$S, 'Corporate governance'!B$1 + 6, FALSE),
    Content_!$D$7=3, VLOOKUP('Corporate governance'!$A20, Translation!$A:$S, 'Corporate governance'!B$1 + 12, FALSE)
)</f>
        <v>Страше 50</v>
      </c>
      <c r="C20" s="298" t="str" cm="1">
        <f t="array" ref="C20">_xlfn.IFS(
    Content_!$D$7=1, VLOOKUP('Corporate governance'!$A20, Translation!$A:$S, 'Corporate governance'!C$1, FALSE),
    Content_!$D$7=2, VLOOKUP('Corporate governance'!$A20, Translation!$A:$S, 'Corporate governance'!C$1 + 6, FALSE),
    Content_!$D$7=3, VLOOKUP('Corporate governance'!$A20, Translation!$A:$S, 'Corporate governance'!C$1 + 12, FALSE)
)</f>
        <v>чел.</v>
      </c>
      <c r="D20" s="166">
        <v>0</v>
      </c>
      <c r="E20" s="182"/>
      <c r="F20" s="182"/>
      <c r="G20" s="182"/>
    </row>
    <row r="21" spans="1:9" ht="15.5" x14ac:dyDescent="0.35">
      <c r="A21" s="266" t="s">
        <v>2119</v>
      </c>
      <c r="B21" s="303"/>
      <c r="C21" s="103"/>
      <c r="D21" s="103"/>
      <c r="E21" s="103"/>
      <c r="F21" s="103"/>
      <c r="G21" s="103"/>
      <c r="H21" s="13"/>
      <c r="I21" s="13"/>
    </row>
    <row r="22" spans="1:9" ht="15.5" x14ac:dyDescent="0.35">
      <c r="A22" s="266" t="s">
        <v>2120</v>
      </c>
      <c r="B22" s="287" t="str" cm="1">
        <f t="array" ref="B22">_xlfn.IFS(
    Content_!$D$7=1, VLOOKUP('Corporate governance'!$A22, Translation!$A:$S, 'Corporate governance'!B$1, FALSE),
    Content_!$D$7=2, VLOOKUP('Corporate governance'!$A22, Translation!$A:$S, 'Corporate governance'!B$1 + 6, FALSE),
    Content_!$D$7=3, VLOOKUP('Corporate governance'!$A22, Translation!$A:$S, 'Corporate governance'!B$1 + 12, FALSE)
)</f>
        <v>Правление Группы Фонда</v>
      </c>
      <c r="C22" s="205" t="str" cm="1">
        <f t="array" ref="C22">_xlfn.IFS(
    Content_!$D$7=1, VLOOKUP('Corporate governance'!$A22, Translation!$A:$S, 'Corporate governance'!C$1, FALSE),
    Content_!$D$7=2, VLOOKUP('Corporate governance'!$A22, Translation!$A:$S, 'Corporate governance'!C$1 + 6, FALSE),
    Content_!$D$7=3, VLOOKUP('Corporate governance'!$A22, Translation!$A:$S, 'Corporate governance'!C$1 + 12, FALSE)
)</f>
        <v>Единица измерения</v>
      </c>
      <c r="D22" s="84">
        <v>2020</v>
      </c>
      <c r="E22" s="83">
        <v>2021</v>
      </c>
      <c r="F22" s="84">
        <v>2022</v>
      </c>
      <c r="G22" s="84">
        <v>2023</v>
      </c>
      <c r="H22" s="13"/>
    </row>
    <row r="23" spans="1:9" s="181" customFormat="1" x14ac:dyDescent="0.35">
      <c r="A23" s="266" t="s">
        <v>2121</v>
      </c>
      <c r="B23" s="304" t="str" cm="1">
        <f t="array" ref="B23">_xlfn.IFS(
    Content_!$D$7=1, VLOOKUP('Corporate governance'!$A23, Translation!$A:$S, 'Corporate governance'!B$1, FALSE),
    Content_!$D$7=2, VLOOKUP('Corporate governance'!$A23, Translation!$A:$S, 'Corporate governance'!B$1 + 6, FALSE),
    Content_!$D$7=3, VLOOKUP('Corporate governance'!$A23, Translation!$A:$S, 'Corporate governance'!B$1 + 12, FALSE)
)</f>
        <v>Количество членов</v>
      </c>
      <c r="C23" s="305" t="str" cm="1">
        <f t="array" ref="C23">_xlfn.IFS(
    Content_!$D$7=1, VLOOKUP('Corporate governance'!$A23, Translation!$A:$S, 'Corporate governance'!C$1, FALSE),
    Content_!$D$7=2, VLOOKUP('Corporate governance'!$A23, Translation!$A:$S, 'Corporate governance'!C$1 + 6, FALSE),
    Content_!$D$7=3, VLOOKUP('Corporate governance'!$A23, Translation!$A:$S, 'Corporate governance'!C$1 + 12, FALSE)
)</f>
        <v>ед.</v>
      </c>
      <c r="D23" s="76">
        <v>267</v>
      </c>
      <c r="E23" s="76">
        <v>271</v>
      </c>
      <c r="F23" s="76">
        <v>258</v>
      </c>
      <c r="G23" s="328">
        <v>213</v>
      </c>
      <c r="H23" s="180"/>
    </row>
    <row r="24" spans="1:9" s="181" customFormat="1" x14ac:dyDescent="0.35">
      <c r="A24" s="266" t="s">
        <v>2122</v>
      </c>
      <c r="B24" s="250" t="str" cm="1">
        <f t="array" ref="B24">_xlfn.IFS(
    Content_!$D$7=1, VLOOKUP('Corporate governance'!$A24, Translation!$A:$S, 'Corporate governance'!B$1, FALSE),
    Content_!$D$7=2, VLOOKUP('Corporate governance'!$A24, Translation!$A:$S, 'Corporate governance'!B$1 + 6, FALSE),
    Content_!$D$7=3, VLOOKUP('Corporate governance'!$A24, Translation!$A:$S, 'Corporate governance'!B$1 + 12, FALSE)
)</f>
        <v>Мужчины</v>
      </c>
      <c r="C24" s="134" t="str" cm="1">
        <f t="array" ref="C24">_xlfn.IFS(
    Content_!$D$7=1, VLOOKUP('Corporate governance'!$A24, Translation!$A:$S, 'Corporate governance'!C$1, FALSE),
    Content_!$D$7=2, VLOOKUP('Corporate governance'!$A24, Translation!$A:$S, 'Corporate governance'!C$1 + 6, FALSE),
    Content_!$D$7=3, VLOOKUP('Corporate governance'!$A24, Translation!$A:$S, 'Corporate governance'!C$1 + 12, FALSE)
)</f>
        <v>ед.</v>
      </c>
      <c r="D24" s="177">
        <v>258</v>
      </c>
      <c r="E24" s="77">
        <v>262</v>
      </c>
      <c r="F24" s="77">
        <v>248</v>
      </c>
      <c r="G24" s="163">
        <v>177</v>
      </c>
      <c r="H24" s="180"/>
    </row>
    <row r="25" spans="1:9" s="181" customFormat="1" x14ac:dyDescent="0.35">
      <c r="A25" s="266" t="s">
        <v>2123</v>
      </c>
      <c r="B25" s="250" t="str" cm="1">
        <f t="array" ref="B25">_xlfn.IFS(
    Content_!$D$7=1, VLOOKUP('Corporate governance'!$A25, Translation!$A:$S, 'Corporate governance'!B$1, FALSE),
    Content_!$D$7=2, VLOOKUP('Corporate governance'!$A25, Translation!$A:$S, 'Corporate governance'!B$1 + 6, FALSE),
    Content_!$D$7=3, VLOOKUP('Corporate governance'!$A25, Translation!$A:$S, 'Corporate governance'!B$1 + 12, FALSE)
)</f>
        <v>Женщины</v>
      </c>
      <c r="C25" s="134" t="str" cm="1">
        <f t="array" ref="C25">_xlfn.IFS(
    Content_!$D$7=1, VLOOKUP('Corporate governance'!$A25, Translation!$A:$S, 'Corporate governance'!C$1, FALSE),
    Content_!$D$7=2, VLOOKUP('Corporate governance'!$A25, Translation!$A:$S, 'Corporate governance'!C$1 + 6, FALSE),
    Content_!$D$7=3, VLOOKUP('Corporate governance'!$A25, Translation!$A:$S, 'Corporate governance'!C$1 + 12, FALSE)
)</f>
        <v>ед.</v>
      </c>
      <c r="D25" s="177">
        <v>28</v>
      </c>
      <c r="E25" s="77">
        <v>26</v>
      </c>
      <c r="F25" s="77">
        <v>36</v>
      </c>
      <c r="G25" s="163">
        <v>36</v>
      </c>
      <c r="H25" s="180"/>
    </row>
    <row r="26" spans="1:9" s="181" customFormat="1" x14ac:dyDescent="0.35">
      <c r="A26" s="266" t="s">
        <v>2126</v>
      </c>
      <c r="B26" s="306" t="str" cm="1">
        <f t="array" ref="B26">_xlfn.IFS(
    Content_!$D$7=1, VLOOKUP('Corporate governance'!$A26, Translation!$A:$S, 'Corporate governance'!B$1, FALSE),
    Content_!$D$7=2, VLOOKUP('Corporate governance'!$A26, Translation!$A:$S, 'Corporate governance'!B$1 + 6, FALSE),
    Content_!$D$7=3, VLOOKUP('Corporate governance'!$A26, Translation!$A:$S, 'Corporate governance'!B$1 + 12, FALSE)
)</f>
        <v>Доля женщин в Правлении</v>
      </c>
      <c r="C26" s="307" t="str" cm="1">
        <f t="array" ref="C26">_xlfn.IFS(
    Content_!$D$7=1, VLOOKUP('Corporate governance'!$A26, Translation!$A:$S, 'Corporate governance'!C$1, FALSE),
    Content_!$D$7=2, VLOOKUP('Corporate governance'!$A26, Translation!$A:$S, 'Corporate governance'!C$1 + 6, FALSE),
    Content_!$D$7=3, VLOOKUP('Corporate governance'!$A26, Translation!$A:$S, 'Corporate governance'!C$1 + 12, FALSE)
)</f>
        <v>%</v>
      </c>
      <c r="D26" s="178">
        <v>10</v>
      </c>
      <c r="E26" s="78">
        <v>10</v>
      </c>
      <c r="F26" s="78">
        <v>14</v>
      </c>
      <c r="G26" s="166">
        <v>17</v>
      </c>
      <c r="H26" s="180"/>
    </row>
  </sheetData>
  <sheetProtection algorithmName="SHA-512" hashValue="lG6c8SGPGSVCBTMuLyJLqh8tOa5woQgx1X2xv69gxS7ETpwcbK1aTdwv1AuSIomD+JI/l/JsdgmdMR3tQBuDzw==" saltValue="YAkK4jJTasmRyVrSz0ia+w==" spinCount="100000" sheet="1" objects="1" scenarios="1"/>
  <phoneticPr fontId="20" type="noConversion"/>
  <hyperlinks>
    <hyperlink ref="B2" location="Content!A1" display="Content!A1" xr:uid="{06199196-6043-4337-9F2A-91091F041375}"/>
  </hyperlinks>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424FE-0C98-4D80-B1AE-59F8C73EA9AE}">
  <sheetPr codeName="Sheet22"/>
  <dimension ref="A1:G17"/>
  <sheetViews>
    <sheetView showGridLines="0" zoomScale="75" zoomScaleNormal="75" workbookViewId="0">
      <selection activeCell="D7" sqref="D7"/>
    </sheetView>
  </sheetViews>
  <sheetFormatPr defaultRowHeight="14.5" x14ac:dyDescent="0.35"/>
  <cols>
    <col min="1" max="1" width="6.26953125" style="264" customWidth="1"/>
    <col min="2" max="2" width="75.6328125" customWidth="1"/>
    <col min="3" max="3" width="28.6328125" customWidth="1"/>
    <col min="4" max="7" width="25.6328125" customWidth="1"/>
  </cols>
  <sheetData>
    <row r="1" spans="1:7" s="264" customFormat="1" ht="71" customHeight="1" x14ac:dyDescent="0.35">
      <c r="A1" s="264">
        <v>1</v>
      </c>
      <c r="B1" s="264">
        <v>2</v>
      </c>
      <c r="C1" s="264">
        <v>3</v>
      </c>
      <c r="D1" s="264">
        <v>4</v>
      </c>
      <c r="E1" s="264">
        <v>5</v>
      </c>
      <c r="F1" s="264">
        <v>6</v>
      </c>
      <c r="G1" s="264">
        <v>7</v>
      </c>
    </row>
    <row r="2" spans="1:7" ht="21.5" customHeight="1" x14ac:dyDescent="0.35">
      <c r="A2" s="266" t="s">
        <v>2130</v>
      </c>
      <c r="B2" s="330" t="str" cm="1">
        <f t="array" ref="B2">_xlfn.IFS(
    Content_!$D$7=1, VLOOKUP(Financial!$A2, Translation!$A:$S, Financial!B$1, FALSE),
    Content_!$D$7=2, VLOOKUP(Financial!$A2, Translation!$A:$S, Financial!B$1 + 6, FALSE),
    Content_!$D$7=3, VLOOKUP(Financial!$A2, Translation!$A:$S, Financial!B$1 + 12, FALSE)
)</f>
        <v>Созданная и распределенная экономическая стоимость</v>
      </c>
      <c r="C2" s="4"/>
    </row>
    <row r="3" spans="1:7" x14ac:dyDescent="0.35">
      <c r="A3" s="266" t="s">
        <v>2131</v>
      </c>
    </row>
    <row r="4" spans="1:7" ht="15.5" x14ac:dyDescent="0.35">
      <c r="A4" s="266" t="s">
        <v>2132</v>
      </c>
      <c r="B4" s="309" t="str" cm="1">
        <f t="array" ref="B4">_xlfn.IFS(
    Content_!$D$7=1, VLOOKUP(Financial!$A4, Translation!$A:$S, Financial!B$1, FALSE),
    Content_!$D$7=2, VLOOKUP(Financial!$A4, Translation!$A:$S, Financial!B$1 + 6, FALSE),
    Content_!$D$7=3, VLOOKUP(Financial!$A4, Translation!$A:$S, Financial!B$1 + 12, FALSE)
)</f>
        <v>GRI 204-1</v>
      </c>
      <c r="C4" s="205" t="str" cm="1">
        <f t="array" ref="C4">_xlfn.IFS(
    Content_!$D$7=1, VLOOKUP(Financial!$A4, Translation!$A:$S, Financial!C$1, FALSE),
    Content_!$D$7=2, VLOOKUP(Financial!$A4, Translation!$A:$S, Financial!C$1 + 6, FALSE),
    Content_!$D$7=3, VLOOKUP(Financial!$A4, Translation!$A:$S, Financial!C$1 + 12, FALSE)
)</f>
        <v>Единица измерения</v>
      </c>
      <c r="D4" s="84">
        <v>2020</v>
      </c>
      <c r="E4" s="84">
        <v>2021</v>
      </c>
      <c r="F4" s="84">
        <v>2022</v>
      </c>
      <c r="G4" s="84">
        <v>2023</v>
      </c>
    </row>
    <row r="5" spans="1:7" ht="15.5" x14ac:dyDescent="0.35">
      <c r="A5" s="266" t="s">
        <v>2133</v>
      </c>
      <c r="B5" s="281" t="str" cm="1">
        <f t="array" ref="B5">_xlfn.IFS(
    Content_!$D$7=1, VLOOKUP(Financial!$A5, Translation!$A:$S, Financial!B$1, FALSE),
    Content_!$D$7=2, VLOOKUP(Financial!$A5, Translation!$A:$S, Financial!B$1 + 6, FALSE),
    Content_!$D$7=3, VLOOKUP(Financial!$A5, Translation!$A:$S, Financial!B$1 + 12, FALSE)
)</f>
        <v>Созданная прямая экономическая стоимость</v>
      </c>
      <c r="C5" s="105"/>
      <c r="D5" s="104"/>
      <c r="E5" s="101"/>
      <c r="F5" s="101"/>
      <c r="G5" s="104"/>
    </row>
    <row r="6" spans="1:7" s="181" customFormat="1" x14ac:dyDescent="0.35">
      <c r="A6" s="266" t="s">
        <v>2134</v>
      </c>
      <c r="B6" s="250" t="str" cm="1">
        <f t="array" ref="B6">_xlfn.IFS(
    Content_!$D$7=1, VLOOKUP(Financial!$A6, Translation!$A:$S, Financial!B$1, FALSE),
    Content_!$D$7=2, VLOOKUP(Financial!$A6, Translation!$A:$S, Financial!B$1 + 6, FALSE),
    Content_!$D$7=3, VLOOKUP(Financial!$A6, Translation!$A:$S, Financial!B$1 + 12, FALSE)
)</f>
        <v>Суммарные доходы</v>
      </c>
      <c r="C6" s="134" t="str" cm="1">
        <f t="array" ref="C6">_xlfn.IFS(
    Content_!$D$7=1, VLOOKUP(Financial!$A6, Translation!$A:$S, Financial!C$1, FALSE),
    Content_!$D$7=2, VLOOKUP(Financial!$A6, Translation!$A:$S, Financial!C$1 + 6, FALSE),
    Content_!$D$7=3, VLOOKUP(Financial!$A6, Translation!$A:$S, Financial!C$1 + 12, FALSE)
)</f>
        <v>млрд тенге</v>
      </c>
      <c r="D6" s="186">
        <v>9556.7999999999993</v>
      </c>
      <c r="E6" s="186">
        <v>13178.7</v>
      </c>
      <c r="F6" s="186">
        <v>16704.8</v>
      </c>
      <c r="G6" s="187">
        <v>17218</v>
      </c>
    </row>
    <row r="7" spans="1:7" ht="15.5" x14ac:dyDescent="0.35">
      <c r="A7" s="266" t="s">
        <v>2135</v>
      </c>
      <c r="B7" s="281" t="str" cm="1">
        <f t="array" ref="B7">_xlfn.IFS(
    Content_!$D$7=1, VLOOKUP(Financial!$A7, Translation!$A:$S, Financial!B$1, FALSE),
    Content_!$D$7=2, VLOOKUP(Financial!$A7, Translation!$A:$S, Financial!B$1 + 6, FALSE),
    Content_!$D$7=3, VLOOKUP(Financial!$A7, Translation!$A:$S, Financial!B$1 + 12, FALSE)
)</f>
        <v xml:space="preserve">Распределённая экономическая стоимость </v>
      </c>
      <c r="C7" s="100"/>
      <c r="D7" s="101"/>
      <c r="E7" s="101"/>
      <c r="F7" s="101"/>
      <c r="G7" s="101"/>
    </row>
    <row r="8" spans="1:7" s="181" customFormat="1" x14ac:dyDescent="0.35">
      <c r="A8" s="266" t="s">
        <v>2136</v>
      </c>
      <c r="B8" s="250" t="str" cm="1">
        <f t="array" ref="B8">_xlfn.IFS(
    Content_!$D$7=1, VLOOKUP(Financial!$A8, Translation!$A:$S, Financial!B$1, FALSE),
    Content_!$D$7=2, VLOOKUP(Financial!$A8, Translation!$A:$S, Financial!B$1 + 6, FALSE),
    Content_!$D$7=3, VLOOKUP(Financial!$A8, Translation!$A:$S, Financial!B$1 + 12, FALSE)
)</f>
        <v>Суммарные расходы</v>
      </c>
      <c r="C8" s="134" t="str" cm="1">
        <f t="array" ref="C8">_xlfn.IFS(
    Content_!$D$7=1, VLOOKUP(Financial!$A8, Translation!$A:$S, Financial!C$1, FALSE),
    Content_!$D$7=2, VLOOKUP(Financial!$A8, Translation!$A:$S, Financial!C$1 + 6, FALSE),
    Content_!$D$7=3, VLOOKUP(Financial!$A8, Translation!$A:$S, Financial!C$1 + 12, FALSE)
)</f>
        <v>млрд тенге</v>
      </c>
      <c r="D8" s="186">
        <v>8974.2000000000007</v>
      </c>
      <c r="E8" s="186">
        <v>11270.3</v>
      </c>
      <c r="F8" s="186">
        <v>14330.7</v>
      </c>
      <c r="G8" s="187">
        <v>15090.1</v>
      </c>
    </row>
    <row r="9" spans="1:7" ht="15.5" x14ac:dyDescent="0.35">
      <c r="A9" s="266" t="s">
        <v>2137</v>
      </c>
      <c r="B9" s="281" t="str" cm="1">
        <f t="array" ref="B9">_xlfn.IFS(
    Content_!$D$7=1, VLOOKUP(Financial!$A9, Translation!$A:$S, Financial!B$1, FALSE),
    Content_!$D$7=2, VLOOKUP(Financial!$A9, Translation!$A:$S, Financial!B$1 + 6, FALSE),
    Content_!$D$7=3, VLOOKUP(Financial!$A9, Translation!$A:$S, Financial!B$1 + 12, FALSE)
)</f>
        <v xml:space="preserve">Нераспределённая экономическая стоимость </v>
      </c>
      <c r="C9" s="100"/>
      <c r="D9" s="99"/>
      <c r="E9" s="99"/>
      <c r="F9" s="99"/>
      <c r="G9" s="99"/>
    </row>
    <row r="10" spans="1:7" s="181" customFormat="1" x14ac:dyDescent="0.35">
      <c r="A10" s="266" t="s">
        <v>2138</v>
      </c>
      <c r="B10" s="250" t="str" cm="1">
        <f t="array" ref="B10">_xlfn.IFS(
    Content_!$D$7=1, VLOOKUP(Financial!$A10, Translation!$A:$S, Financial!B$1, FALSE),
    Content_!$D$7=2, VLOOKUP(Financial!$A10, Translation!$A:$S, Financial!B$1 + 6, FALSE),
    Content_!$D$7=3, VLOOKUP(Financial!$A10, Translation!$A:$S, Financial!B$1 + 12, FALSE)
)</f>
        <v>Прибыль</v>
      </c>
      <c r="C10" s="134" t="str" cm="1">
        <f t="array" ref="C10">_xlfn.IFS(
    Content_!$D$7=1, VLOOKUP(Financial!$A10, Translation!$A:$S, Financial!C$1, FALSE),
    Content_!$D$7=2, VLOOKUP(Financial!$A10, Translation!$A:$S, Financial!C$1 + 6, FALSE),
    Content_!$D$7=3, VLOOKUP(Financial!$A10, Translation!$A:$S, Financial!C$1 + 12, FALSE)
)</f>
        <v>млрд тенге</v>
      </c>
      <c r="D10" s="188">
        <v>582.5</v>
      </c>
      <c r="E10" s="188">
        <v>1908.4</v>
      </c>
      <c r="F10" s="188">
        <v>2374.1</v>
      </c>
      <c r="G10" s="189">
        <v>2128.1</v>
      </c>
    </row>
    <row r="11" spans="1:7" s="181" customFormat="1" x14ac:dyDescent="0.35">
      <c r="A11" s="266" t="s">
        <v>2139</v>
      </c>
      <c r="B11" s="310" t="str" cm="1">
        <f t="array" ref="B11">_xlfn.IFS(
    Content_!$D$7=1, VLOOKUP(Financial!$A11, Translation!$A:$S, Financial!B$1, FALSE),
    Content_!$D$7=2, VLOOKUP(Financial!$A11, Translation!$A:$S, Financial!B$1 + 6, FALSE),
    Content_!$D$7=3, VLOOKUP(Financial!$A11, Translation!$A:$S, Financial!B$1 + 12, FALSE)
)</f>
        <v>Налоговые выплаты государству</v>
      </c>
      <c r="C11" s="134" t="str" cm="1">
        <f t="array" ref="C11">_xlfn.IFS(
    Content_!$D$7=1, VLOOKUP(Financial!$A11, Translation!$A:$S, Financial!C$1, FALSE),
    Content_!$D$7=2, VLOOKUP(Financial!$A11, Translation!$A:$S, Financial!C$1 + 6, FALSE),
    Content_!$D$7=3, VLOOKUP(Financial!$A11, Translation!$A:$S, Financial!C$1 + 12, FALSE)
)</f>
        <v>млрд тенге</v>
      </c>
      <c r="D11" s="190">
        <v>251.9</v>
      </c>
      <c r="E11" s="190">
        <v>247.9</v>
      </c>
      <c r="F11" s="190">
        <v>306.10000000000002</v>
      </c>
      <c r="G11" s="191">
        <v>1468.5</v>
      </c>
    </row>
    <row r="12" spans="1:7" s="181" customFormat="1" x14ac:dyDescent="0.35">
      <c r="A12" s="266" t="s">
        <v>2140</v>
      </c>
      <c r="B12" s="310" t="str" cm="1">
        <f t="array" ref="B12">_xlfn.IFS(
    Content_!$D$7=1, VLOOKUP(Financial!$A12, Translation!$A:$S, Financial!B$1, FALSE),
    Content_!$D$7=2, VLOOKUP(Financial!$A12, Translation!$A:$S, Financial!B$1 + 6, FALSE),
    Content_!$D$7=3, VLOOKUP(Financial!$A12, Translation!$A:$S, Financial!B$1 + 12, FALSE)
)</f>
        <v>Выплаты поставщикам капитала</v>
      </c>
      <c r="C12" s="134" t="str" cm="1">
        <f t="array" ref="C12">_xlfn.IFS(
    Content_!$D$7=1, VLOOKUP(Financial!$A12, Translation!$A:$S, Financial!C$1, FALSE),
    Content_!$D$7=2, VLOOKUP(Financial!$A12, Translation!$A:$S, Financial!C$1 + 6, FALSE),
    Content_!$D$7=3, VLOOKUP(Financial!$A12, Translation!$A:$S, Financial!C$1 + 12, FALSE)
)</f>
        <v>млрд тенге</v>
      </c>
      <c r="D12" s="190">
        <v>1522.7</v>
      </c>
      <c r="E12" s="190">
        <v>2064.9</v>
      </c>
      <c r="F12" s="190">
        <v>2629.6</v>
      </c>
      <c r="G12" s="191">
        <v>2940.9</v>
      </c>
    </row>
    <row r="13" spans="1:7" s="181" customFormat="1" x14ac:dyDescent="0.35">
      <c r="A13" s="266" t="s">
        <v>2141</v>
      </c>
      <c r="B13" s="311" t="str" cm="1">
        <f t="array" ref="B13">_xlfn.IFS(
    Content_!$D$7=1, VLOOKUP(Financial!$A13, Translation!$A:$S, Financial!B$1, FALSE),
    Content_!$D$7=2, VLOOKUP(Financial!$A13, Translation!$A:$S, Financial!B$1 + 6, FALSE),
    Content_!$D$7=3, VLOOKUP(Financial!$A13, Translation!$A:$S, Financial!B$1 + 12, FALSE)
)</f>
        <v>Капитальные вложения</v>
      </c>
      <c r="C13" s="116" t="str" cm="1">
        <f t="array" ref="C13">_xlfn.IFS(
    Content_!$D$7=1, VLOOKUP(Financial!$A13, Translation!$A:$S, Financial!C$1, FALSE),
    Content_!$D$7=2, VLOOKUP(Financial!$A13, Translation!$A:$S, Financial!C$1 + 6, FALSE),
    Content_!$D$7=3, VLOOKUP(Financial!$A13, Translation!$A:$S, Financial!C$1 + 12, FALSE)
)</f>
        <v>млрд тенге</v>
      </c>
      <c r="D13" s="192">
        <v>1434.4</v>
      </c>
      <c r="E13" s="192">
        <v>1572.4</v>
      </c>
      <c r="F13" s="192">
        <v>1880.3</v>
      </c>
      <c r="G13" s="193">
        <v>2747.2</v>
      </c>
    </row>
    <row r="14" spans="1:7" x14ac:dyDescent="0.35">
      <c r="B14" s="3"/>
      <c r="C14" s="3"/>
    </row>
    <row r="15" spans="1:7" x14ac:dyDescent="0.35">
      <c r="B15" s="3"/>
      <c r="C15" s="3"/>
    </row>
    <row r="16" spans="1:7" x14ac:dyDescent="0.35">
      <c r="B16" s="3"/>
      <c r="C16" s="3"/>
    </row>
    <row r="17" spans="2:3" x14ac:dyDescent="0.35">
      <c r="B17" s="2"/>
      <c r="C17" s="2"/>
    </row>
  </sheetData>
  <sheetProtection algorithmName="SHA-512" hashValue="hhhuMAdN2fdUWxUeBluFUkPb+f2IrUEi38KrIumcAeuitZYkMlTIwACApzgW3P9Z+8gz9sRfLFXmPg+IUPDOeQ==" saltValue="gBauujf9zAn1+wSArrxThQ==" spinCount="100000" sheet="1" objects="1" scenarios="1"/>
  <phoneticPr fontId="20" type="noConversion"/>
  <hyperlinks>
    <hyperlink ref="F4" location="_ftn1" display="_ftn1" xr:uid="{33261646-1DF9-41C7-82CE-2973387AB528}"/>
    <hyperlink ref="B11" location="_ftn4" display="_ftn4" xr:uid="{C3C80142-43BA-47F3-BCC0-5A0068F03D85}"/>
    <hyperlink ref="B12" location="_ftn5" display="_ftn5" xr:uid="{BDE3560C-0753-4B5C-AA0D-E21BC4873D73}"/>
    <hyperlink ref="B2" location="Content!A1" display="Content!A1" xr:uid="{0BC37DC4-B5A6-47C5-BEE5-588CE1861C2A}"/>
  </hyperlinks>
  <pageMargins left="0.7" right="0.7" top="0.75" bottom="0.75"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90151-7827-4698-9EE5-03B3AE30D031}">
  <sheetPr codeName="Sheet23"/>
  <dimension ref="A1:G16"/>
  <sheetViews>
    <sheetView showGridLines="0" zoomScale="75" zoomScaleNormal="75" workbookViewId="0">
      <selection activeCell="J13" sqref="J13"/>
    </sheetView>
  </sheetViews>
  <sheetFormatPr defaultRowHeight="14.5" x14ac:dyDescent="0.35"/>
  <cols>
    <col min="1" max="1" width="7.36328125" style="353" customWidth="1"/>
    <col min="2" max="2" width="75.6328125" style="347" customWidth="1"/>
    <col min="3" max="3" width="28.6328125" style="347" customWidth="1"/>
    <col min="4" max="7" width="25.6328125" style="347" customWidth="1"/>
    <col min="8" max="16384" width="8.7265625" style="347"/>
  </cols>
  <sheetData>
    <row r="1" spans="1:7" ht="71" customHeight="1" x14ac:dyDescent="0.35">
      <c r="A1" s="353">
        <v>1</v>
      </c>
      <c r="B1" s="353">
        <v>2</v>
      </c>
      <c r="C1" s="353">
        <v>3</v>
      </c>
      <c r="D1" s="353">
        <v>4</v>
      </c>
      <c r="E1" s="353">
        <v>5</v>
      </c>
      <c r="F1" s="353">
        <v>6</v>
      </c>
      <c r="G1" s="353">
        <v>7</v>
      </c>
    </row>
    <row r="2" spans="1:7" ht="20" customHeight="1" x14ac:dyDescent="0.35">
      <c r="A2" s="355" t="s">
        <v>2148</v>
      </c>
      <c r="B2" s="408" t="str" cm="1">
        <f t="array" ref="B2">_xlfn.IFS(
    Content_!$D$7=1, VLOOKUP(Procurement!$A2, Translation!$A:$S, Procurement!B$1, FALSE),
    Content_!$D$7=2, VLOOKUP(Procurement!$A2, Translation!$A:$S, Procurement!B$1 + 6, FALSE),
    Content_!$D$7=3, VLOOKUP(Procurement!$A2, Translation!$A:$S, Procurement!B$1 + 12, FALSE)
)</f>
        <v>Практика закупок</v>
      </c>
    </row>
    <row r="3" spans="1:7" ht="11.5" customHeight="1" x14ac:dyDescent="0.35"/>
    <row r="4" spans="1:7" ht="15.5" x14ac:dyDescent="0.35">
      <c r="A4" s="355" t="s">
        <v>2149</v>
      </c>
      <c r="B4" s="360" t="str" cm="1">
        <f t="array" ref="B4">_xlfn.IFS(
    Content_!$D$7=1, VLOOKUP(Procurement!$A4, Translation!$A:$S, Procurement!B$1, FALSE),
    Content_!$D$7=2, VLOOKUP(Procurement!$A4, Translation!$A:$S, Procurement!B$1 + 6, FALSE),
    Content_!$D$7=3, VLOOKUP(Procurement!$A4, Translation!$A:$S, Procurement!B$1 + 12, FALSE)
)</f>
        <v>GRI 204-1</v>
      </c>
      <c r="C4" s="361" t="str" cm="1">
        <f t="array" ref="C4">_xlfn.IFS(
    Content_!$D$7=1, VLOOKUP(Procurement!$A4, Translation!$A:$S, Procurement!C$1, FALSE),
    Content_!$D$7=2, VLOOKUP(Procurement!$A4, Translation!$A:$S, Procurement!C$1 + 6, FALSE),
    Content_!$D$7=3, VLOOKUP(Procurement!$A4, Translation!$A:$S, Procurement!C$1 + 12, FALSE)
)</f>
        <v>Единица измерения</v>
      </c>
      <c r="D4" s="361">
        <v>2020</v>
      </c>
      <c r="E4" s="361">
        <v>2021</v>
      </c>
      <c r="F4" s="361">
        <v>2022</v>
      </c>
      <c r="G4" s="361">
        <v>2023</v>
      </c>
    </row>
    <row r="5" spans="1:7" ht="15.5" x14ac:dyDescent="0.35">
      <c r="A5" s="355" t="s">
        <v>2150</v>
      </c>
      <c r="B5" s="409" t="str" cm="1">
        <f t="array" ref="B5">_xlfn.IFS(
    Content_!$D$7=1, VLOOKUP(Procurement!$A5, Translation!$A:$S, Procurement!B$1, FALSE),
    Content_!$D$7=2, VLOOKUP(Procurement!$A5, Translation!$A:$S, Procurement!B$1 + 6, FALSE),
    Content_!$D$7=3, VLOOKUP(Procurement!$A5, Translation!$A:$S, Procurement!B$1 + 12, FALSE)
)</f>
        <v>Всего закупленных товаров и услуг</v>
      </c>
      <c r="C5" s="410" t="str" cm="1">
        <f t="array" ref="C5">_xlfn.IFS(
    Content_!$D$7=1, VLOOKUP(Procurement!$A5, Translation!$A:$S, Procurement!C$1, FALSE),
    Content_!$D$7=2, VLOOKUP(Procurement!$A5, Translation!$A:$S, Procurement!C$1 + 6, FALSE),
    Content_!$D$7=3, VLOOKUP(Procurement!$A5, Translation!$A:$S, Procurement!C$1 + 12, FALSE)
)</f>
        <v>млрд тенге</v>
      </c>
      <c r="D5" s="411">
        <v>3103</v>
      </c>
      <c r="E5" s="411">
        <v>3427</v>
      </c>
      <c r="F5" s="411">
        <v>3768.7849368600187</v>
      </c>
      <c r="G5" s="412">
        <v>3695.8326985285894</v>
      </c>
    </row>
    <row r="6" spans="1:7" x14ac:dyDescent="0.35">
      <c r="A6" s="355" t="s">
        <v>2151</v>
      </c>
      <c r="B6" s="869" t="str" cm="1">
        <f t="array" ref="B6">_xlfn.IFS(
    Content_!$D$7=1, VLOOKUP(Procurement!$A6, Translation!$A:$S, Procurement!B$1, FALSE),
    Content_!$D$7=2, VLOOKUP(Procurement!$A6, Translation!$A:$S, Procurement!B$1 + 6, FALSE),
    Content_!$D$7=3, VLOOKUP(Procurement!$A6, Translation!$A:$S, Procurement!B$1 + 12, FALSE)
)</f>
        <v>Закупки, проведенные способом из одного источника</v>
      </c>
      <c r="C6" s="413" t="str" cm="1">
        <f t="array" ref="C6">_xlfn.IFS(
    Content_!$D$7=1, VLOOKUP(Procurement!$A6, Translation!$A:$S, Procurement!C$1, FALSE),
    Content_!$D$7=2, VLOOKUP(Procurement!$A6, Translation!$A:$S, Procurement!C$1 + 6, FALSE),
    Content_!$D$7=3, VLOOKUP(Procurement!$A6, Translation!$A:$S, Procurement!C$1 + 12, FALSE)
)</f>
        <v>млрд тенге</v>
      </c>
      <c r="D6" s="413">
        <v>626</v>
      </c>
      <c r="E6" s="413">
        <v>475</v>
      </c>
      <c r="F6" s="414">
        <v>890.72930285167854</v>
      </c>
      <c r="G6" s="415">
        <v>2097.8000376706714</v>
      </c>
    </row>
    <row r="7" spans="1:7" x14ac:dyDescent="0.35">
      <c r="A7" s="355" t="s">
        <v>2152</v>
      </c>
      <c r="B7" s="869" cm="1">
        <f t="array" ref="B7">_xlfn.IFS(
    Content_!$D$7=1, VLOOKUP(Procurement!$A7, Translation!$A:$S, Procurement!B$1, FALSE),
    Content_!$D$7=2, VLOOKUP(Procurement!$A7, Translation!$A:$S, Procurement!B$1 + 6, FALSE),
    Content_!$D$7=3, VLOOKUP(Procurement!$A7, Translation!$A:$S, Procurement!B$1 + 12, FALSE)
)</f>
        <v>0</v>
      </c>
      <c r="C7" s="413" t="str" cm="1">
        <f t="array" ref="C7">_xlfn.IFS(
    Content_!$D$7=1, VLOOKUP(Procurement!$A7, Translation!$A:$S, Procurement!C$1, FALSE),
    Content_!$D$7=2, VLOOKUP(Procurement!$A7, Translation!$A:$S, Procurement!C$1 + 6, FALSE),
    Content_!$D$7=3, VLOOKUP(Procurement!$A7, Translation!$A:$S, Procurement!C$1 + 12, FALSE)
)</f>
        <v>%</v>
      </c>
      <c r="D7" s="413">
        <v>20</v>
      </c>
      <c r="E7" s="413">
        <v>14</v>
      </c>
      <c r="F7" s="414">
        <v>23.634389273318256</v>
      </c>
      <c r="G7" s="415">
        <v>56.761228356085006</v>
      </c>
    </row>
    <row r="8" spans="1:7" x14ac:dyDescent="0.35">
      <c r="A8" s="355" t="s">
        <v>2153</v>
      </c>
      <c r="B8" s="869" t="str" cm="1">
        <f t="array" ref="B8">_xlfn.IFS(
    Content_!$D$7=1, VLOOKUP(Procurement!$A8, Translation!$A:$S, Procurement!B$1, FALSE),
    Content_!$D$7=2, VLOOKUP(Procurement!$A8, Translation!$A:$S, Procurement!B$1 + 6, FALSE),
    Content_!$D$7=3, VLOOKUP(Procurement!$A8, Translation!$A:$S, Procurement!B$1 + 12, FALSE)
)</f>
        <v xml:space="preserve"> Закупки, проведенные способом запроса ценовых предложений</v>
      </c>
      <c r="C8" s="413" t="str" cm="1">
        <f t="array" ref="C8">_xlfn.IFS(
    Content_!$D$7=1, VLOOKUP(Procurement!$A8, Translation!$A:$S, Procurement!C$1, FALSE),
    Content_!$D$7=2, VLOOKUP(Procurement!$A8, Translation!$A:$S, Procurement!C$1 + 6, FALSE),
    Content_!$D$7=3, VLOOKUP(Procurement!$A8, Translation!$A:$S, Procurement!C$1 + 12, FALSE)
)</f>
        <v>млрд тенге</v>
      </c>
      <c r="D8" s="413">
        <v>45</v>
      </c>
      <c r="E8" s="413">
        <v>55</v>
      </c>
      <c r="F8" s="414">
        <v>84.214645643167074</v>
      </c>
      <c r="G8" s="415">
        <v>104.3850005988764</v>
      </c>
    </row>
    <row r="9" spans="1:7" x14ac:dyDescent="0.35">
      <c r="A9" s="355" t="s">
        <v>2154</v>
      </c>
      <c r="B9" s="869" cm="1">
        <f t="array" ref="B9">_xlfn.IFS(
    Content_!$D$7=1, VLOOKUP(Procurement!$A9, Translation!$A:$S, Procurement!B$1, FALSE),
    Content_!$D$7=2, VLOOKUP(Procurement!$A9, Translation!$A:$S, Procurement!B$1 + 6, FALSE),
    Content_!$D$7=3, VLOOKUP(Procurement!$A9, Translation!$A:$S, Procurement!B$1 + 12, FALSE)
)</f>
        <v>0</v>
      </c>
      <c r="C9" s="413" t="str" cm="1">
        <f t="array" ref="C9">_xlfn.IFS(
    Content_!$D$7=1, VLOOKUP(Procurement!$A9, Translation!$A:$S, Procurement!C$1, FALSE),
    Content_!$D$7=2, VLOOKUP(Procurement!$A9, Translation!$A:$S, Procurement!C$1 + 6, FALSE),
    Content_!$D$7=3, VLOOKUP(Procurement!$A9, Translation!$A:$S, Procurement!C$1 + 12, FALSE)
)</f>
        <v>%</v>
      </c>
      <c r="D9" s="413">
        <v>1</v>
      </c>
      <c r="E9" s="413">
        <v>2</v>
      </c>
      <c r="F9" s="414">
        <v>2.2345304137553392</v>
      </c>
      <c r="G9" s="415">
        <v>2.8243973446210076</v>
      </c>
    </row>
    <row r="10" spans="1:7" x14ac:dyDescent="0.35">
      <c r="A10" s="355" t="s">
        <v>2155</v>
      </c>
      <c r="B10" s="869" t="str" cm="1">
        <f t="array" ref="B10">_xlfn.IFS(
    Content_!$D$7=1, VLOOKUP(Procurement!$A10, Translation!$A:$S, Procurement!B$1, FALSE),
    Content_!$D$7=2, VLOOKUP(Procurement!$A10, Translation!$A:$S, Procurement!B$1 + 6, FALSE),
    Content_!$D$7=3, VLOOKUP(Procurement!$A10, Translation!$A:$S, Procurement!B$1 + 12, FALSE)
)</f>
        <v xml:space="preserve"> Закупки, проведенные способом открытого тендера</v>
      </c>
      <c r="C10" s="413" t="str" cm="1">
        <f t="array" ref="C10">_xlfn.IFS(
    Content_!$D$7=1, VLOOKUP(Procurement!$A10, Translation!$A:$S, Procurement!C$1, FALSE),
    Content_!$D$7=2, VLOOKUP(Procurement!$A10, Translation!$A:$S, Procurement!C$1 + 6, FALSE),
    Content_!$D$7=3, VLOOKUP(Procurement!$A10, Translation!$A:$S, Procurement!C$1 + 12, FALSE)
)</f>
        <v>млрд тенге</v>
      </c>
      <c r="D10" s="413">
        <v>515</v>
      </c>
      <c r="E10" s="413">
        <v>640</v>
      </c>
      <c r="F10" s="414">
        <v>1100.4833454684633</v>
      </c>
      <c r="G10" s="415">
        <v>1472.2874184273001</v>
      </c>
    </row>
    <row r="11" spans="1:7" x14ac:dyDescent="0.35">
      <c r="A11" s="355" t="s">
        <v>2156</v>
      </c>
      <c r="B11" s="869" cm="1">
        <f t="array" ref="B11">_xlfn.IFS(
    Content_!$D$7=1, VLOOKUP(Procurement!$A11, Translation!$A:$S, Procurement!B$1, FALSE),
    Content_!$D$7=2, VLOOKUP(Procurement!$A11, Translation!$A:$S, Procurement!B$1 + 6, FALSE),
    Content_!$D$7=3, VLOOKUP(Procurement!$A11, Translation!$A:$S, Procurement!B$1 + 12, FALSE)
)</f>
        <v>0</v>
      </c>
      <c r="C11" s="413" t="str" cm="1">
        <f t="array" ref="C11">_xlfn.IFS(
    Content_!$D$7=1, VLOOKUP(Procurement!$A11, Translation!$A:$S, Procurement!C$1, FALSE),
    Content_!$D$7=2, VLOOKUP(Procurement!$A11, Translation!$A:$S, Procurement!C$1 + 6, FALSE),
    Content_!$D$7=3, VLOOKUP(Procurement!$A11, Translation!$A:$S, Procurement!C$1 + 12, FALSE)
)</f>
        <v>%</v>
      </c>
      <c r="D11" s="413">
        <v>17</v>
      </c>
      <c r="E11" s="413">
        <v>19</v>
      </c>
      <c r="F11" s="414">
        <v>29.199950750846938</v>
      </c>
      <c r="G11" s="415">
        <v>39.836419516864424</v>
      </c>
    </row>
    <row r="12" spans="1:7" x14ac:dyDescent="0.35">
      <c r="A12" s="355" t="s">
        <v>2157</v>
      </c>
      <c r="B12" s="869" t="str" cm="1">
        <f t="array" ref="B12">_xlfn.IFS(
    Content_!$D$7=1, VLOOKUP(Procurement!$A12, Translation!$A:$S, Procurement!B$1, FALSE),
    Content_!$D$7=2, VLOOKUP(Procurement!$A12, Translation!$A:$S, Procurement!B$1 + 6, FALSE),
    Content_!$D$7=3, VLOOKUP(Procurement!$A12, Translation!$A:$S, Procurement!B$1 + 12, FALSE)
)</f>
        <v xml:space="preserve"> Закупки путём проведения конкурентных переговоров</v>
      </c>
      <c r="C12" s="413" t="str" cm="1">
        <f t="array" ref="C12">_xlfn.IFS(
    Content_!$D$7=1, VLOOKUP(Procurement!$A12, Translation!$A:$S, Procurement!C$1, FALSE),
    Content_!$D$7=2, VLOOKUP(Procurement!$A12, Translation!$A:$S, Procurement!C$1 + 6, FALSE),
    Content_!$D$7=3, VLOOKUP(Procurement!$A12, Translation!$A:$S, Procurement!C$1 + 12, FALSE)
)</f>
        <v>млрд тенге</v>
      </c>
      <c r="D12" s="413">
        <v>1152</v>
      </c>
      <c r="E12" s="413">
        <v>1405</v>
      </c>
      <c r="F12" s="414">
        <v>1096.6232437656111</v>
      </c>
      <c r="G12" s="415">
        <v>0</v>
      </c>
    </row>
    <row r="13" spans="1:7" x14ac:dyDescent="0.35">
      <c r="A13" s="355" t="s">
        <v>2158</v>
      </c>
      <c r="B13" s="869" cm="1">
        <f t="array" ref="B13">_xlfn.IFS(
    Content_!$D$7=1, VLOOKUP(Procurement!$A13, Translation!$A:$S, Procurement!B$1, FALSE),
    Content_!$D$7=2, VLOOKUP(Procurement!$A13, Translation!$A:$S, Procurement!B$1 + 6, FALSE),
    Content_!$D$7=3, VLOOKUP(Procurement!$A13, Translation!$A:$S, Procurement!B$1 + 12, FALSE)
)</f>
        <v>0</v>
      </c>
      <c r="C13" s="413" t="str" cm="1">
        <f t="array" ref="C13">_xlfn.IFS(
    Content_!$D$7=1, VLOOKUP(Procurement!$A13, Translation!$A:$S, Procurement!C$1, FALSE),
    Content_!$D$7=2, VLOOKUP(Procurement!$A13, Translation!$A:$S, Procurement!C$1 + 6, FALSE),
    Content_!$D$7=3, VLOOKUP(Procurement!$A13, Translation!$A:$S, Procurement!C$1 + 12, FALSE)
)</f>
        <v>%</v>
      </c>
      <c r="D13" s="413">
        <v>37</v>
      </c>
      <c r="E13" s="413">
        <v>41</v>
      </c>
      <c r="F13" s="414">
        <v>29.097527774542314</v>
      </c>
      <c r="G13" s="415">
        <v>0</v>
      </c>
    </row>
    <row r="14" spans="1:7" x14ac:dyDescent="0.35">
      <c r="A14" s="355" t="s">
        <v>2159</v>
      </c>
      <c r="B14" s="869" t="str" cm="1">
        <f t="array" ref="B14">_xlfn.IFS(
    Content_!$D$7=1, VLOOKUP(Procurement!$A14, Translation!$A:$S, Procurement!B$1, FALSE),
    Content_!$D$7=2, VLOOKUP(Procurement!$A14, Translation!$A:$S, Procurement!B$1 + 6, FALSE),
    Content_!$D$7=3, VLOOKUP(Procurement!$A14, Translation!$A:$S, Procurement!B$1 + 12, FALSE)
)</f>
        <v xml:space="preserve"> Закупки в рамках внутрихолдинговой кооперации</v>
      </c>
      <c r="C14" s="413" t="str" cm="1">
        <f t="array" ref="C14">_xlfn.IFS(
    Content_!$D$7=1, VLOOKUP(Procurement!$A14, Translation!$A:$S, Procurement!C$1, FALSE),
    Content_!$D$7=2, VLOOKUP(Procurement!$A14, Translation!$A:$S, Procurement!C$1 + 6, FALSE),
    Content_!$D$7=3, VLOOKUP(Procurement!$A14, Translation!$A:$S, Procurement!C$1 + 12, FALSE)
)</f>
        <v>млрд тенге</v>
      </c>
      <c r="D14" s="413">
        <v>765</v>
      </c>
      <c r="E14" s="413">
        <v>852</v>
      </c>
      <c r="F14" s="414">
        <v>588.54129830153545</v>
      </c>
      <c r="G14" s="415">
        <v>4.5585680000000007E-3</v>
      </c>
    </row>
    <row r="15" spans="1:7" x14ac:dyDescent="0.35">
      <c r="A15" s="355" t="s">
        <v>2160</v>
      </c>
      <c r="B15" s="869" cm="1">
        <f t="array" ref="B15">_xlfn.IFS(
    Content_!$D$7=1, VLOOKUP(Procurement!$A15, Translation!$A:$S, Procurement!B$1, FALSE),
    Content_!$D$7=2, VLOOKUP(Procurement!$A15, Translation!$A:$S, Procurement!B$1 + 6, FALSE),
    Content_!$D$7=3, VLOOKUP(Procurement!$A15, Translation!$A:$S, Procurement!B$1 + 12, FALSE)
)</f>
        <v>0</v>
      </c>
      <c r="C15" s="413" t="str" cm="1">
        <f t="array" ref="C15">_xlfn.IFS(
    Content_!$D$7=1, VLOOKUP(Procurement!$A15, Translation!$A:$S, Procurement!C$1, FALSE),
    Content_!$D$7=2, VLOOKUP(Procurement!$A15, Translation!$A:$S, Procurement!C$1 + 6, FALSE),
    Content_!$D$7=3, VLOOKUP(Procurement!$A15, Translation!$A:$S, Procurement!C$1 + 12, FALSE)
)</f>
        <v>%</v>
      </c>
      <c r="D15" s="413">
        <v>25</v>
      </c>
      <c r="E15" s="413">
        <v>25</v>
      </c>
      <c r="F15" s="414">
        <v>15.616208092571116</v>
      </c>
      <c r="G15" s="415">
        <v>1.2334346199747865E-4</v>
      </c>
    </row>
    <row r="16" spans="1:7" ht="15.5" x14ac:dyDescent="0.35">
      <c r="A16" s="355" t="s">
        <v>2161</v>
      </c>
      <c r="B16" s="409" t="str" cm="1">
        <f t="array" ref="B16">_xlfn.IFS(
    Content_!$D$7=1, VLOOKUP(Procurement!$A16, Translation!$A:$S, Procurement!B$1, FALSE),
    Content_!$D$7=2, VLOOKUP(Procurement!$A16, Translation!$A:$S, Procurement!B$1 + 6, FALSE),
    Content_!$D$7=3, VLOOKUP(Procurement!$A16, Translation!$A:$S, Procurement!B$1 + 12, FALSE)
)</f>
        <v xml:space="preserve">Доля закупа у отечественных поставщиков </v>
      </c>
      <c r="C16" s="410" t="str" cm="1">
        <f t="array" ref="C16">_xlfn.IFS(
    Content_!$D$7=1, VLOOKUP(Procurement!$A16, Translation!$A:$S, Procurement!C$1, FALSE),
    Content_!$D$7=2, VLOOKUP(Procurement!$A16, Translation!$A:$S, Procurement!C$1 + 6, FALSE),
    Content_!$D$7=3, VLOOKUP(Procurement!$A16, Translation!$A:$S, Procurement!C$1 + 12, FALSE)
)</f>
        <v>%</v>
      </c>
      <c r="D16" s="410">
        <v>90</v>
      </c>
      <c r="E16" s="410">
        <v>91</v>
      </c>
      <c r="F16" s="416">
        <v>89.181821926592477</v>
      </c>
      <c r="G16" s="417">
        <v>91.569181059839153</v>
      </c>
    </row>
  </sheetData>
  <sheetProtection algorithmName="SHA-512" hashValue="+Kh57na25oCBMy4o3xWBWo582HaHe8T6KwzfPVmBGat48yeosEVX94IFPdLDUZD5yyW4aveawApJFcjnMdnM4w==" saltValue="QLhsXXBTXbXY2y7n4QZf/Q==" spinCount="100000" sheet="1" objects="1" scenarios="1"/>
  <mergeCells count="5">
    <mergeCell ref="B6:B7"/>
    <mergeCell ref="B8:B9"/>
    <mergeCell ref="B10:B11"/>
    <mergeCell ref="B12:B13"/>
    <mergeCell ref="B14:B15"/>
  </mergeCells>
  <phoneticPr fontId="20" type="noConversion"/>
  <hyperlinks>
    <hyperlink ref="B2" location="Content!A1" display="Content!A1" xr:uid="{BADAC9EA-4B61-4E28-9B30-F6E5AE7E4E73}"/>
  </hyperlinks>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032D6-2B46-4AA1-B7C1-0620E540BAAF}">
  <sheetPr codeName="Sheet24"/>
  <dimension ref="A1:H22"/>
  <sheetViews>
    <sheetView showGridLines="0" zoomScale="75" zoomScaleNormal="75" workbookViewId="0">
      <selection activeCell="D7" sqref="D7"/>
    </sheetView>
  </sheetViews>
  <sheetFormatPr defaultRowHeight="14.5" x14ac:dyDescent="0.35"/>
  <cols>
    <col min="1" max="1" width="8.7265625" style="264"/>
    <col min="2" max="2" width="75.6328125" customWidth="1"/>
    <col min="3" max="3" width="28.6328125" style="179" customWidth="1"/>
    <col min="4" max="7" width="25.6328125" style="179" customWidth="1"/>
    <col min="8" max="8" width="10.7265625" customWidth="1"/>
  </cols>
  <sheetData>
    <row r="1" spans="1:8" ht="71" customHeight="1" x14ac:dyDescent="0.35">
      <c r="A1" s="264">
        <v>1</v>
      </c>
      <c r="B1" s="264">
        <v>2</v>
      </c>
      <c r="C1" s="264">
        <v>3</v>
      </c>
      <c r="D1" s="264">
        <v>4</v>
      </c>
      <c r="E1" s="264">
        <v>5</v>
      </c>
      <c r="F1" s="264">
        <v>6</v>
      </c>
      <c r="G1" s="264">
        <v>7</v>
      </c>
    </row>
    <row r="2" spans="1:8" ht="33" customHeight="1" x14ac:dyDescent="0.35">
      <c r="A2" s="266" t="s">
        <v>2178</v>
      </c>
      <c r="B2" s="330" t="str" cm="1">
        <f t="array" ref="B2">_xlfn.IFS(
    Content_!$D$7=1, VLOOKUP(Compliance!$A2, Translation!$A:$S, Compliance!B$1, FALSE),
    Content_!$D$7=2, VLOOKUP(Compliance!$A2, Translation!$A:$S, Compliance!B$1 + 6, FALSE),
    Content_!$D$7=3, VLOOKUP(Compliance!$A2, Translation!$A:$S, Compliance!B$1 + 12, FALSE)
)</f>
        <v>Комплаенс</v>
      </c>
      <c r="C2" s="140"/>
    </row>
    <row r="3" spans="1:8" ht="15.5" x14ac:dyDescent="0.35">
      <c r="A3" s="266" t="s">
        <v>2182</v>
      </c>
      <c r="B3" s="157" t="str" cm="1">
        <f t="array" ref="B3">_xlfn.IFS(
    Content_!$D$7=1, VLOOKUP(Compliance!$A3, Translation!$A:$S, Compliance!B$1, FALSE),
    Content_!$D$7=2, VLOOKUP(Compliance!$A3, Translation!$A:$S, Compliance!B$1 + 6, FALSE),
    Content_!$D$7=3, VLOOKUP(Compliance!$A3, Translation!$A:$S, Compliance!B$1 + 12, FALSE)
)</f>
        <v>GRI 205-3</v>
      </c>
      <c r="C3" s="84" t="str" cm="1">
        <f t="array" ref="C3">_xlfn.IFS(
    Content_!$D$7=1, VLOOKUP(Compliance!$A3, Translation!$A:$S, Compliance!C$1, FALSE),
    Content_!$D$7=2, VLOOKUP(Compliance!$A3, Translation!$A:$S, Compliance!C$1 + 6, FALSE),
    Content_!$D$7=3, VLOOKUP(Compliance!$A3, Translation!$A:$S, Compliance!C$1 + 12, FALSE)
)</f>
        <v>Единица измерения</v>
      </c>
      <c r="D3" s="84">
        <v>2020</v>
      </c>
      <c r="E3" s="84">
        <v>2021</v>
      </c>
      <c r="F3" s="84">
        <v>2022</v>
      </c>
      <c r="G3" s="84">
        <v>2023</v>
      </c>
    </row>
    <row r="4" spans="1:8" ht="15.5" x14ac:dyDescent="0.35">
      <c r="A4" s="266" t="s">
        <v>2183</v>
      </c>
      <c r="B4" s="98" t="str" cm="1">
        <f t="array" ref="B4">_xlfn.IFS(
    Content_!$D$7=1, VLOOKUP(Compliance!$A4, Translation!$A:$S, Compliance!B$1, FALSE),
    Content_!$D$7=2, VLOOKUP(Compliance!$A4, Translation!$A:$S, Compliance!B$1 + 6, FALSE),
    Content_!$D$7=3, VLOOKUP(Compliance!$A4, Translation!$A:$S, Compliance!B$1 + 12, FALSE)
)</f>
        <v>Общее количество подтвержденных случаев коррупции</v>
      </c>
      <c r="C4" s="101" t="str" cm="1">
        <f t="array" ref="C4">_xlfn.IFS(
    Content_!$D$7=1, VLOOKUP(Compliance!$A4, Translation!$A:$S, Compliance!C$1, FALSE),
    Content_!$D$7=2, VLOOKUP(Compliance!$A4, Translation!$A:$S, Compliance!C$1 + 6, FALSE),
    Content_!$D$7=3, VLOOKUP(Compliance!$A4, Translation!$A:$S, Compliance!C$1 + 12, FALSE)
)</f>
        <v>ед.</v>
      </c>
      <c r="D4" s="118">
        <v>7</v>
      </c>
      <c r="E4" s="118">
        <v>3</v>
      </c>
      <c r="F4" s="93">
        <v>3</v>
      </c>
      <c r="G4" s="93">
        <v>10</v>
      </c>
      <c r="H4" s="1"/>
    </row>
    <row r="5" spans="1:8" ht="28" x14ac:dyDescent="0.35">
      <c r="A5" s="266" t="s">
        <v>2184</v>
      </c>
      <c r="B5" s="313" t="str" cm="1">
        <f t="array" ref="B5">_xlfn.IFS(
    Content_!$D$7=1, VLOOKUP(Compliance!$A5, Translation!$A:$S, Compliance!B$1, FALSE),
    Content_!$D$7=2, VLOOKUP(Compliance!$A5, Translation!$A:$S, Compliance!B$1 + 6, FALSE),
    Content_!$D$7=3, VLOOKUP(Compliance!$A5, Translation!$A:$S, Compliance!B$1 + 12, FALSE)
)</f>
        <v>Общее количество случаев увольнения или наказания работников за коррупционные действия</v>
      </c>
      <c r="C5" s="76" t="str" cm="1">
        <f t="array" ref="C5">_xlfn.IFS(
    Content_!$D$7=1, VLOOKUP(Compliance!$A5, Translation!$A:$S, Compliance!C$1, FALSE),
    Content_!$D$7=2, VLOOKUP(Compliance!$A5, Translation!$A:$S, Compliance!C$1 + 6, FALSE),
    Content_!$D$7=3, VLOOKUP(Compliance!$A5, Translation!$A:$S, Compliance!C$1 + 12, FALSE)
)</f>
        <v>ед.</v>
      </c>
      <c r="D5" s="110">
        <v>8</v>
      </c>
      <c r="E5" s="110">
        <v>6</v>
      </c>
      <c r="F5" s="77">
        <v>5</v>
      </c>
      <c r="G5" s="77">
        <v>12</v>
      </c>
      <c r="H5" s="1"/>
    </row>
    <row r="6" spans="1:8" ht="42" x14ac:dyDescent="0.35">
      <c r="A6" s="266" t="s">
        <v>2185</v>
      </c>
      <c r="B6" s="313" t="str" cm="1">
        <f t="array" ref="B6">_xlfn.IFS(
    Content_!$D$7=1, VLOOKUP(Compliance!$A6, Translation!$A:$S, Compliance!B$1, FALSE),
    Content_!$D$7=2, VLOOKUP(Compliance!$A6, Translation!$A:$S, Compliance!B$1 + 6, FALSE),
    Content_!$D$7=3, VLOOKUP(Compliance!$A6, Translation!$A:$S, Compliance!B$1 + 12, FALSE)
)</f>
        <v>Общее количество подтвержденных случаев невозобновления или расторжения контрактов с деловыми партнерами из-за нарушений, связанных с коррупцией</v>
      </c>
      <c r="C6" s="102" t="str" cm="1">
        <f t="array" ref="C6">_xlfn.IFS(
    Content_!$D$7=1, VLOOKUP(Compliance!$A6, Translation!$A:$S, Compliance!C$1, FALSE),
    Content_!$D$7=2, VLOOKUP(Compliance!$A6, Translation!$A:$S, Compliance!C$1 + 6, FALSE),
    Content_!$D$7=3, VLOOKUP(Compliance!$A6, Translation!$A:$S, Compliance!C$1 + 12, FALSE)
)</f>
        <v>ед.</v>
      </c>
      <c r="D6" s="110">
        <v>0</v>
      </c>
      <c r="E6" s="110">
        <v>0</v>
      </c>
      <c r="F6" s="77">
        <v>0</v>
      </c>
      <c r="G6" s="77">
        <v>0</v>
      </c>
      <c r="H6" s="1"/>
    </row>
    <row r="7" spans="1:8" ht="42" x14ac:dyDescent="0.35">
      <c r="A7" s="266" t="s">
        <v>2186</v>
      </c>
      <c r="B7" s="108" t="str" cm="1">
        <f t="array" ref="B7">_xlfn.IFS(
    Content_!$D$7=1, VLOOKUP(Compliance!$A7, Translation!$A:$S, Compliance!B$1, FALSE),
    Content_!$D$7=2, VLOOKUP(Compliance!$A7, Translation!$A:$S, Compliance!B$1 + 6, FALSE),
    Content_!$D$7=3, VLOOKUP(Compliance!$A7, Translation!$A:$S, Compliance!B$1 + 12, FALSE)
)</f>
        <v>Публичные судебные дела о коррупции, возбужденные против организации или ее работников в течение отчетного периода, и результаты рассмотрения таких дел</v>
      </c>
      <c r="C7" s="78" t="str" cm="1">
        <f t="array" ref="C7">_xlfn.IFS(
    Content_!$D$7=1, VLOOKUP(Compliance!$A7, Translation!$A:$S, Compliance!C$1, FALSE),
    Content_!$D$7=2, VLOOKUP(Compliance!$A7, Translation!$A:$S, Compliance!C$1 + 6, FALSE),
    Content_!$D$7=3, VLOOKUP(Compliance!$A7, Translation!$A:$S, Compliance!C$1 + 12, FALSE)
)</f>
        <v>ед.</v>
      </c>
      <c r="D7" s="194">
        <v>1</v>
      </c>
      <c r="E7" s="194">
        <v>3</v>
      </c>
      <c r="F7" s="78">
        <v>1</v>
      </c>
      <c r="G7" s="78">
        <v>2</v>
      </c>
      <c r="H7" s="1"/>
    </row>
    <row r="8" spans="1:8" x14ac:dyDescent="0.35">
      <c r="A8" s="266" t="s">
        <v>2187</v>
      </c>
      <c r="B8" s="267"/>
      <c r="C8" s="312"/>
      <c r="D8" s="196"/>
      <c r="E8" s="196"/>
      <c r="F8" s="195"/>
      <c r="G8" s="195"/>
    </row>
    <row r="9" spans="1:8" ht="15.5" x14ac:dyDescent="0.35">
      <c r="A9" s="266" t="s">
        <v>2188</v>
      </c>
      <c r="B9" s="157" t="str" cm="1">
        <f t="array" ref="B9">_xlfn.IFS(
    Content_!$D$7=1, VLOOKUP(Compliance!$A9, Translation!$A:$S, Compliance!B$1, FALSE),
    Content_!$D$7=2, VLOOKUP(Compliance!$A9, Translation!$A:$S, Compliance!B$1 + 6, FALSE),
    Content_!$D$7=3, VLOOKUP(Compliance!$A9, Translation!$A:$S, Compliance!B$1 + 12, FALSE)
)</f>
        <v>GRI 418-1</v>
      </c>
      <c r="C9" s="84" t="str" cm="1">
        <f t="array" ref="C9">_xlfn.IFS(
    Content_!$D$7=1, VLOOKUP(Compliance!$A9, Translation!$A:$S, Compliance!C$1, FALSE),
    Content_!$D$7=2, VLOOKUP(Compliance!$A9, Translation!$A:$S, Compliance!C$1 + 6, FALSE),
    Content_!$D$7=3, VLOOKUP(Compliance!$A9, Translation!$A:$S, Compliance!C$1 + 12, FALSE)
)</f>
        <v>Единица измерения</v>
      </c>
      <c r="D9" s="84">
        <v>2020</v>
      </c>
      <c r="E9" s="84">
        <v>2021</v>
      </c>
      <c r="F9" s="84">
        <v>2022</v>
      </c>
      <c r="G9" s="84">
        <v>2023</v>
      </c>
    </row>
    <row r="10" spans="1:8" ht="46.5" x14ac:dyDescent="0.35">
      <c r="A10" s="266" t="s">
        <v>2189</v>
      </c>
      <c r="B10" s="183" t="str" cm="1">
        <f t="array" ref="B10">_xlfn.IFS(
    Content_!$D$7=1, VLOOKUP(Compliance!$A10, Translation!$A:$S, Compliance!B$1, FALSE),
    Content_!$D$7=2, VLOOKUP(Compliance!$A10, Translation!$A:$S, Compliance!B$1 + 6, FALSE),
    Content_!$D$7=3, VLOOKUP(Compliance!$A10, Translation!$A:$S, Compliance!B$1 + 12, FALSE)
)</f>
        <v>Общее количество обоснованных жалоб, полученных относительно нарушения конфиденциальности клиентов, с разбивкой по категориям, из них:</v>
      </c>
      <c r="C10" s="104" t="str" cm="1">
        <f t="array" ref="C10">_xlfn.IFS(
    Content_!$D$7=1, VLOOKUP(Compliance!$A10, Translation!$A:$S, Compliance!C$1, FALSE),
    Content_!$D$7=2, VLOOKUP(Compliance!$A10, Translation!$A:$S, Compliance!C$1 + 6, FALSE),
    Content_!$D$7=3, VLOOKUP(Compliance!$A10, Translation!$A:$S, Compliance!C$1 + 12, FALSE)
)</f>
        <v>ед.</v>
      </c>
      <c r="D10" s="203">
        <v>1</v>
      </c>
      <c r="E10" s="203">
        <v>4</v>
      </c>
      <c r="F10" s="204">
        <v>3</v>
      </c>
      <c r="G10" s="204">
        <v>0</v>
      </c>
    </row>
    <row r="11" spans="1:8" x14ac:dyDescent="0.35">
      <c r="A11" s="266" t="s">
        <v>2190</v>
      </c>
      <c r="B11" s="185" t="str" cm="1">
        <f t="array" ref="B11">_xlfn.IFS(
    Content_!$D$7=1, VLOOKUP(Compliance!$A11, Translation!$A:$S, Compliance!B$1, FALSE),
    Content_!$D$7=2, VLOOKUP(Compliance!$A11, Translation!$A:$S, Compliance!B$1 + 6, FALSE),
    Content_!$D$7=3, VLOOKUP(Compliance!$A11, Translation!$A:$S, Compliance!B$1 + 12, FALSE)
)</f>
        <v>кол-во жалоб, полученных от сторонних лиц и обоснованные организацией</v>
      </c>
      <c r="C11" s="102" t="str" cm="1">
        <f t="array" ref="C11">_xlfn.IFS(
    Content_!$D$7=1, VLOOKUP(Compliance!$A11, Translation!$A:$S, Compliance!C$1, FALSE),
    Content_!$D$7=2, VLOOKUP(Compliance!$A11, Translation!$A:$S, Compliance!C$1 + 6, FALSE),
    Content_!$D$7=3, VLOOKUP(Compliance!$A11, Translation!$A:$S, Compliance!C$1 + 12, FALSE)
)</f>
        <v>ед.</v>
      </c>
      <c r="D11" s="197">
        <v>0</v>
      </c>
      <c r="E11" s="197">
        <v>4</v>
      </c>
      <c r="F11" s="102">
        <v>2</v>
      </c>
      <c r="G11" s="102">
        <v>0</v>
      </c>
    </row>
    <row r="12" spans="1:8" x14ac:dyDescent="0.35">
      <c r="A12" s="266" t="s">
        <v>2191</v>
      </c>
      <c r="B12" s="313" t="str" cm="1">
        <f t="array" ref="B12">_xlfn.IFS(
    Content_!$D$7=1, VLOOKUP(Compliance!$A12, Translation!$A:$S, Compliance!B$1, FALSE),
    Content_!$D$7=2, VLOOKUP(Compliance!$A12, Translation!$A:$S, Compliance!B$1 + 6, FALSE),
    Content_!$D$7=3, VLOOKUP(Compliance!$A12, Translation!$A:$S, Compliance!B$1 + 12, FALSE)
)</f>
        <v>кол-во жалоб, полученных от контролирующих органов</v>
      </c>
      <c r="C12" s="102" t="str" cm="1">
        <f t="array" ref="C12">_xlfn.IFS(
    Content_!$D$7=1, VLOOKUP(Compliance!$A12, Translation!$A:$S, Compliance!C$1, FALSE),
    Content_!$D$7=2, VLOOKUP(Compliance!$A12, Translation!$A:$S, Compliance!C$1 + 6, FALSE),
    Content_!$D$7=3, VLOOKUP(Compliance!$A12, Translation!$A:$S, Compliance!C$1 + 12, FALSE)
)</f>
        <v>ед.</v>
      </c>
      <c r="D12" s="197">
        <v>1</v>
      </c>
      <c r="E12" s="197">
        <v>0</v>
      </c>
      <c r="F12" s="102">
        <v>1</v>
      </c>
      <c r="G12" s="102">
        <v>0</v>
      </c>
    </row>
    <row r="13" spans="1:8" ht="31" x14ac:dyDescent="0.35">
      <c r="A13" s="266" t="s">
        <v>2192</v>
      </c>
      <c r="B13" s="183" t="str" cm="1">
        <f t="array" ref="B13">_xlfn.IFS(
    Content_!$D$7=1, VLOOKUP(Compliance!$A13, Translation!$A:$S, Compliance!B$1, FALSE),
    Content_!$D$7=2, VLOOKUP(Compliance!$A13, Translation!$A:$S, Compliance!B$1 + 6, FALSE),
    Content_!$D$7=3, VLOOKUP(Compliance!$A13, Translation!$A:$S, Compliance!B$1 + 12, FALSE)
)</f>
        <v>Общее количество выявленных утечек, краж или потерь данных клиентов</v>
      </c>
      <c r="C13" s="104" t="str" cm="1">
        <f t="array" ref="C13">_xlfn.IFS(
    Content_!$D$7=1, VLOOKUP(Compliance!$A13, Translation!$A:$S, Compliance!C$1, FALSE),
    Content_!$D$7=2, VLOOKUP(Compliance!$A13, Translation!$A:$S, Compliance!C$1 + 6, FALSE),
    Content_!$D$7=3, VLOOKUP(Compliance!$A13, Translation!$A:$S, Compliance!C$1 + 12, FALSE)
)</f>
        <v>ед.</v>
      </c>
      <c r="D13" s="203">
        <v>0</v>
      </c>
      <c r="E13" s="203">
        <v>0</v>
      </c>
      <c r="F13" s="204">
        <v>1</v>
      </c>
      <c r="G13" s="204">
        <v>0</v>
      </c>
    </row>
    <row r="14" spans="1:8" x14ac:dyDescent="0.35">
      <c r="A14" s="266" t="s">
        <v>2193</v>
      </c>
      <c r="B14" s="267"/>
      <c r="C14" s="312"/>
      <c r="D14" s="195"/>
      <c r="E14" s="196"/>
      <c r="F14" s="196"/>
      <c r="G14" s="195"/>
      <c r="H14" s="16"/>
    </row>
    <row r="15" spans="1:8" x14ac:dyDescent="0.35">
      <c r="A15" s="266" t="s">
        <v>2194</v>
      </c>
      <c r="B15" s="878" t="str" cm="1">
        <f t="array" ref="B15">_xlfn.IFS(
    Content_!$D$7=1, VLOOKUP(Compliance!$A15, Translation!$A:$S, Compliance!B$1, FALSE),
    Content_!$D$7=2, VLOOKUP(Compliance!$A15, Translation!$A:$S, Compliance!B$1 + 6, FALSE),
    Content_!$D$7=3, VLOOKUP(Compliance!$A15, Translation!$A:$S, Compliance!B$1 + 12, FALSE)
)</f>
        <v>GRI 205-2</v>
      </c>
      <c r="C15" s="880" t="str" cm="1">
        <f t="array" ref="C15">_xlfn.IFS(
    Content_!$D$7=1, VLOOKUP(Compliance!$A15, Translation!$A:$S, Compliance!C$1, FALSE),
    Content_!$D$7=2, VLOOKUP(Compliance!$A15, Translation!$A:$S, Compliance!C$1 + 6, FALSE),
    Content_!$D$7=3, VLOOKUP(Compliance!$A15, Translation!$A:$S, Compliance!C$1 + 12, FALSE)
)</f>
        <v>Единица измерения</v>
      </c>
      <c r="D15" s="873" cm="1">
        <f t="array" ref="D15">_xlfn.IFS(
    Content_!$D$7=1, VLOOKUP(Compliance!$A15, Translation!$A:$S, Compliance!D$1, FALSE),
    Content_!$D$7=2, VLOOKUP(Compliance!$A15, Translation!$A:$S, Compliance!D$1 + 6, FALSE),
    Content_!$D$7=3, VLOOKUP(Compliance!$A15, Translation!$A:$S, Compliance!D$1 + 12, FALSE)
)</f>
        <v>2023</v>
      </c>
      <c r="E15" s="874" cm="1">
        <f t="array" ref="E15">_xlfn.IFS(
    Content_!$D$7=1, VLOOKUP(Compliance!$A15, Translation!$A:$S, Compliance!E$1, FALSE),
    Content_!$D$7=2, VLOOKUP(Compliance!$A15, Translation!$A:$S, Compliance!E$1 + 6, FALSE),
    Content_!$D$7=3, VLOOKUP(Compliance!$A15, Translation!$A:$S, Compliance!E$1 + 12, FALSE)
)</f>
        <v>0</v>
      </c>
      <c r="F15" s="875" cm="1">
        <f t="array" ref="F15">_xlfn.IFS(
    Content_!$D$7=1, VLOOKUP(Compliance!$A15, Translation!$A:$S, Compliance!F$1, FALSE),
    Content_!$D$7=2, VLOOKUP(Compliance!$A15, Translation!$A:$S, Compliance!F$1 + 6, FALSE),
    Content_!$D$7=3, VLOOKUP(Compliance!$A15, Translation!$A:$S, Compliance!F$1 + 12, FALSE)
)</f>
        <v>0</v>
      </c>
    </row>
    <row r="16" spans="1:8" ht="46.5" x14ac:dyDescent="0.35">
      <c r="A16" s="266" t="s">
        <v>2195</v>
      </c>
      <c r="B16" s="879" cm="1">
        <f t="array" ref="B16">_xlfn.IFS(
    Content_!$D$7=1, VLOOKUP(Compliance!$A16, Translation!$A:$S, Compliance!B$1, FALSE),
    Content_!$D$7=2, VLOOKUP(Compliance!$A16, Translation!$A:$S, Compliance!B$1 + 6, FALSE),
    Content_!$D$7=3, VLOOKUP(Compliance!$A16, Translation!$A:$S, Compliance!B$1 + 12, FALSE)
)</f>
        <v>0</v>
      </c>
      <c r="C16" s="881" cm="1">
        <f t="array" ref="C16">_xlfn.IFS(
    Content_!$D$7=1, VLOOKUP(Compliance!$A16, Translation!$A:$S, Compliance!C$1, FALSE),
    Content_!$D$7=2, VLOOKUP(Compliance!$A16, Translation!$A:$S, Compliance!C$1 + 6, FALSE),
    Content_!$D$7=3, VLOOKUP(Compliance!$A16, Translation!$A:$S, Compliance!C$1 + 12, FALSE)
)</f>
        <v>0</v>
      </c>
      <c r="D16" s="84" t="str" cm="1">
        <f t="array" ref="D16">_xlfn.IFS(
    Content_!$D$7=1, VLOOKUP(Compliance!$A16, Translation!$A:$S, Compliance!D$1, FALSE),
    Content_!$D$7=2, VLOOKUP(Compliance!$A16, Translation!$A:$S, Compliance!D$1 + 6, FALSE),
    Content_!$D$7=3, VLOOKUP(Compliance!$A16, Translation!$A:$S, Compliance!D$1 + 12, FALSE)
)</f>
        <v>Административно-управленческий персонал</v>
      </c>
      <c r="E16" s="84" t="str" cm="1">
        <f t="array" ref="E16">_xlfn.IFS(
    Content_!$D$7=1, VLOOKUP(Compliance!$A16, Translation!$A:$S, Compliance!E$1, FALSE),
    Content_!$D$7=2, VLOOKUP(Compliance!$A16, Translation!$A:$S, Compliance!E$1 + 6, FALSE),
    Content_!$D$7=3, VLOOKUP(Compliance!$A16, Translation!$A:$S, Compliance!E$1 + 12, FALSE)
)</f>
        <v>Производственный персонал</v>
      </c>
      <c r="F16" s="84" t="str" cm="1">
        <f t="array" ref="F16">_xlfn.IFS(
    Content_!$D$7=1, VLOOKUP(Compliance!$A16, Translation!$A:$S, Compliance!F$1, FALSE),
    Content_!$D$7=2, VLOOKUP(Compliance!$A16, Translation!$A:$S, Compliance!F$1 + 6, FALSE),
    Content_!$D$7=3, VLOOKUP(Compliance!$A16, Translation!$A:$S, Compliance!F$1 + 12, FALSE)
)</f>
        <v>Бизнес-партнеры</v>
      </c>
    </row>
    <row r="17" spans="1:6" x14ac:dyDescent="0.35">
      <c r="A17" s="266" t="s">
        <v>2196</v>
      </c>
      <c r="B17" s="876" t="str" cm="1">
        <f t="array" ref="B17">_xlfn.IFS(
    Content_!$D$7=1, VLOOKUP(Compliance!$A17, Translation!$A:$S, Compliance!B$1, FALSE),
    Content_!$D$7=2, VLOOKUP(Compliance!$A17, Translation!$A:$S, Compliance!B$1 + 6, FALSE),
    Content_!$D$7=3, VLOOKUP(Compliance!$A17, Translation!$A:$S, Compliance!B$1 + 12, FALSE)
)</f>
        <v>Количество и доля работников, ознакомленных с антикоррупционными политиками и процедурами</v>
      </c>
      <c r="C17" s="136" t="str" cm="1">
        <f t="array" ref="C17">_xlfn.IFS(
    Content_!$D$7=1, VLOOKUP(Compliance!$A17, Translation!$A:$S, Compliance!C$1, FALSE),
    Content_!$D$7=2, VLOOKUP(Compliance!$A17, Translation!$A:$S, Compliance!C$1 + 6, FALSE),
    Content_!$D$7=3, VLOOKUP(Compliance!$A17, Translation!$A:$S, Compliance!C$1 + 12, FALSE)
)</f>
        <v>чел.</v>
      </c>
      <c r="D17" s="201">
        <v>17613</v>
      </c>
      <c r="E17" s="201">
        <v>238752</v>
      </c>
      <c r="F17" s="201">
        <v>23901</v>
      </c>
    </row>
    <row r="18" spans="1:6" x14ac:dyDescent="0.35">
      <c r="A18" s="266" t="s">
        <v>2197</v>
      </c>
      <c r="B18" s="877" cm="1">
        <f t="array" ref="B18">_xlfn.IFS(
    Content_!$D$7=1, VLOOKUP(Compliance!$A18, Translation!$A:$S, Compliance!B$1, FALSE),
    Content_!$D$7=2, VLOOKUP(Compliance!$A18, Translation!$A:$S, Compliance!B$1 + 6, FALSE),
    Content_!$D$7=3, VLOOKUP(Compliance!$A18, Translation!$A:$S, Compliance!B$1 + 12, FALSE)
)</f>
        <v>0</v>
      </c>
      <c r="C18" s="136" t="str" cm="1">
        <f t="array" ref="C18">_xlfn.IFS(
    Content_!$D$7=1, VLOOKUP(Compliance!$A18, Translation!$A:$S, Compliance!C$1, FALSE),
    Content_!$D$7=2, VLOOKUP(Compliance!$A18, Translation!$A:$S, Compliance!C$1 + 6, FALSE),
    Content_!$D$7=3, VLOOKUP(Compliance!$A18, Translation!$A:$S, Compliance!C$1 + 12, FALSE)
)</f>
        <v>%</v>
      </c>
      <c r="D18" s="199">
        <v>97.768526228143202</v>
      </c>
      <c r="E18" s="199">
        <v>98.473518578858588</v>
      </c>
      <c r="F18" s="199">
        <v>100</v>
      </c>
    </row>
    <row r="19" spans="1:6" x14ac:dyDescent="0.35">
      <c r="A19" s="266" t="s">
        <v>2198</v>
      </c>
      <c r="B19" s="872" t="str" cm="1">
        <f t="array" ref="B19">_xlfn.IFS(
    Content_!$D$7=1, VLOOKUP(Compliance!$A19, Translation!$A:$S, Compliance!B$1, FALSE),
    Content_!$D$7=2, VLOOKUP(Compliance!$A19, Translation!$A:$S, Compliance!B$1 + 6, FALSE),
    Content_!$D$7=3, VLOOKUP(Compliance!$A19, Translation!$A:$S, Compliance!B$1 + 12, FALSE)
)</f>
        <v>Количество и доля работников, прошедших антикоррупционный тренинг</v>
      </c>
      <c r="C19" s="114" t="str" cm="1">
        <f t="array" ref="C19">_xlfn.IFS(
    Content_!$D$7=1, VLOOKUP(Compliance!$A19, Translation!$A:$S, Compliance!C$1, FALSE),
    Content_!$D$7=2, VLOOKUP(Compliance!$A19, Translation!$A:$S, Compliance!C$1 + 6, FALSE),
    Content_!$D$7=3, VLOOKUP(Compliance!$A19, Translation!$A:$S, Compliance!C$1 + 12, FALSE)
)</f>
        <v>чел.</v>
      </c>
      <c r="D19" s="198">
        <v>5712</v>
      </c>
      <c r="E19" s="198">
        <v>65209</v>
      </c>
      <c r="F19" s="870"/>
    </row>
    <row r="20" spans="1:6" x14ac:dyDescent="0.35">
      <c r="A20" s="266" t="s">
        <v>2199</v>
      </c>
      <c r="B20" s="844" cm="1">
        <f t="array" ref="B20">_xlfn.IFS(
    Content_!$D$7=1, VLOOKUP(Compliance!$A20, Translation!$A:$S, Compliance!B$1, FALSE),
    Content_!$D$7=2, VLOOKUP(Compliance!$A20, Translation!$A:$S, Compliance!B$1 + 6, FALSE),
    Content_!$D$7=3, VLOOKUP(Compliance!$A20, Translation!$A:$S, Compliance!B$1 + 12, FALSE)
)</f>
        <v>0</v>
      </c>
      <c r="C20" s="116" t="str" cm="1">
        <f t="array" ref="C20">_xlfn.IFS(
    Content_!$D$7=1, VLOOKUP(Compliance!$A20, Translation!$A:$S, Compliance!C$1, FALSE),
    Content_!$D$7=2, VLOOKUP(Compliance!$A20, Translation!$A:$S, Compliance!C$1 + 6, FALSE),
    Content_!$D$7=3, VLOOKUP(Compliance!$A20, Translation!$A:$S, Compliance!C$1 + 12, FALSE)
)</f>
        <v>%</v>
      </c>
      <c r="D20" s="200">
        <v>31.706910907577019</v>
      </c>
      <c r="E20" s="200">
        <v>26.895522018700529</v>
      </c>
      <c r="F20" s="871"/>
    </row>
    <row r="22" spans="1:6" x14ac:dyDescent="0.35">
      <c r="B22" s="2"/>
      <c r="C22" s="202"/>
    </row>
  </sheetData>
  <sheetProtection algorithmName="SHA-512" hashValue="9yvWWr46wN8HB067wkzoBa3SaYfDt3/cTG7coDKRYTJQ2JC45x4Gt51oavo2GyANNxsaUICpQdK6eNypdLkC9A==" saltValue="+1e0Tk0jfV+dk9Nx0ucgBA==" spinCount="100000" sheet="1" objects="1" scenarios="1"/>
  <mergeCells count="6">
    <mergeCell ref="F19:F20"/>
    <mergeCell ref="B19:B20"/>
    <mergeCell ref="D15:F15"/>
    <mergeCell ref="B17:B18"/>
    <mergeCell ref="B15:B16"/>
    <mergeCell ref="C15:C16"/>
  </mergeCells>
  <phoneticPr fontId="20" type="noConversion"/>
  <hyperlinks>
    <hyperlink ref="B2" location="Content!A1" display="Content!A1" xr:uid="{69CEDB89-6538-48F7-98B2-517CBF2EB781}"/>
  </hyperlinks>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26E28-141E-44EC-A87E-7BB33542A66A}">
  <sheetPr codeName="Sheet25">
    <tabColor rgb="FF002060"/>
  </sheetPr>
  <dimension ref="A1"/>
  <sheetViews>
    <sheetView zoomScale="75" zoomScaleNormal="75" workbookViewId="0">
      <selection activeCell="D7" sqref="D7"/>
    </sheetView>
  </sheetViews>
  <sheetFormatPr defaultRowHeight="14.5" x14ac:dyDescent="0.35"/>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B1E7E-3DDD-4F68-AE7F-8D21FD739F28}">
  <sheetPr codeName="Sheet26"/>
  <dimension ref="A1:L91"/>
  <sheetViews>
    <sheetView showGridLines="0" zoomScale="75" zoomScaleNormal="75" workbookViewId="0">
      <selection activeCell="B2" sqref="B2"/>
    </sheetView>
  </sheetViews>
  <sheetFormatPr defaultRowHeight="14.5" x14ac:dyDescent="0.35"/>
  <cols>
    <col min="1" max="1" width="8.7265625" style="353"/>
    <col min="2" max="2" width="75.6328125" style="359" customWidth="1"/>
    <col min="3" max="3" width="28.6328125" style="357" customWidth="1"/>
    <col min="4" max="7" width="25.6328125" style="358" customWidth="1"/>
    <col min="8" max="16384" width="8.7265625" style="347"/>
  </cols>
  <sheetData>
    <row r="1" spans="1:7" ht="71" customHeight="1" x14ac:dyDescent="0.35">
      <c r="A1" s="353">
        <v>1</v>
      </c>
      <c r="B1" s="354">
        <v>2</v>
      </c>
      <c r="C1" s="354">
        <v>3</v>
      </c>
      <c r="D1" s="353">
        <v>4</v>
      </c>
      <c r="E1" s="353">
        <v>5</v>
      </c>
      <c r="F1" s="353">
        <v>6</v>
      </c>
      <c r="G1" s="353">
        <v>7</v>
      </c>
    </row>
    <row r="2" spans="1:7" ht="23" customHeight="1" x14ac:dyDescent="0.35">
      <c r="A2" s="355" t="s">
        <v>2203</v>
      </c>
      <c r="B2" s="356" t="str" cm="1">
        <f t="array" ref="B2">_xlfn.IFS(
    Content_!$D$7=1, VLOOKUP('Operational indicators'!$A2, Translation!$A:$S, 'Operational indicators'!B$1, FALSE),
    Content_!$D$7=2, VLOOKUP('Operational indicators'!$A2, Translation!$A:$S, 'Operational indicators'!B$1 + 6, FALSE),
    Content_!$D$7=3, VLOOKUP('Operational indicators'!$A2, Translation!$A:$S, 'Operational indicators'!B$1 + 12, FALSE)
)</f>
        <v>Производственные показатели</v>
      </c>
    </row>
    <row r="3" spans="1:7" x14ac:dyDescent="0.35">
      <c r="A3" s="355" t="s">
        <v>2205</v>
      </c>
    </row>
    <row r="4" spans="1:7" ht="15.5" x14ac:dyDescent="0.35">
      <c r="A4" s="355" t="s">
        <v>2206</v>
      </c>
      <c r="B4" s="360" t="str" cm="1">
        <f t="array" ref="B4">_xlfn.IFS(
    Content_!$D$7=1, VLOOKUP('Operational indicators'!$A4, Translation!$A:$S, 'Operational indicators'!B$1, FALSE),
    Content_!$D$7=2, VLOOKUP('Operational indicators'!$A4, Translation!$A:$S, 'Operational indicators'!B$1 + 6, FALSE),
    Content_!$D$7=3, VLOOKUP('Operational indicators'!$A4, Translation!$A:$S, 'Operational indicators'!B$1 + 12, FALSE)
)</f>
        <v>Ключевые производственные показатели</v>
      </c>
      <c r="C4" s="361" t="str" cm="1">
        <f t="array" ref="C4">_xlfn.IFS(
    Content_!$D$7=1, VLOOKUP('Operational indicators'!$A4, Translation!$A:$S, 'Operational indicators'!C$1, FALSE),
    Content_!$D$7=2, VLOOKUP('Operational indicators'!$A4, Translation!$A:$S, 'Operational indicators'!C$1 + 6, FALSE),
    Content_!$D$7=3, VLOOKUP('Operational indicators'!$A4, Translation!$A:$S, 'Operational indicators'!C$1 + 12, FALSE)
)</f>
        <v>Единица измерения</v>
      </c>
      <c r="D4" s="361">
        <v>2020</v>
      </c>
      <c r="E4" s="361">
        <v>2021</v>
      </c>
      <c r="F4" s="361">
        <v>2022</v>
      </c>
      <c r="G4" s="361">
        <v>2023</v>
      </c>
    </row>
    <row r="5" spans="1:7" x14ac:dyDescent="0.35">
      <c r="A5" s="355" t="s">
        <v>2207</v>
      </c>
      <c r="B5" s="882" t="str" cm="1">
        <f t="array" ref="B5">_xlfn.IFS(
    Content_!$D$7=1, VLOOKUP('Operational indicators'!$A5, Translation!$A:$S, 'Operational indicators'!B$1, FALSE),
    Content_!$D$7=2, VLOOKUP('Operational indicators'!$A5, Translation!$A:$S, 'Operational indicators'!B$1 + 6, FALSE),
    Content_!$D$7=3, VLOOKUP('Operational indicators'!$A5, Translation!$A:$S, 'Operational indicators'!B$1 + 12, FALSE)
)</f>
        <v>Нефтегазовый сектор</v>
      </c>
      <c r="C5" s="882" cm="1">
        <f t="array" ref="C5">_xlfn.IFS(
    Content_!$D$7=1, VLOOKUP('Operational indicators'!$A5, Translation!$A:$S, 'Operational indicators'!C$1, FALSE),
    Content_!$D$7=2, VLOOKUP('Operational indicators'!$A5, Translation!$A:$S, 'Operational indicators'!C$1 + 6, FALSE),
    Content_!$D$7=3, VLOOKUP('Operational indicators'!$A5, Translation!$A:$S, 'Operational indicators'!C$1 + 12, FALSE)
)</f>
        <v>0</v>
      </c>
      <c r="D5" s="882" cm="1">
        <f t="array" ref="D5">_xlfn.IFS(
    Content_!$D$7=1, VLOOKUP('Operational indicators'!$A5, Translation!$A:$S, 'Operational indicators'!D$1, FALSE),
    Content_!$D$7=2, VLOOKUP('Operational indicators'!$A5, Translation!$A:$S, 'Operational indicators'!D$1 + 6, FALSE),
    Content_!$D$7=3, VLOOKUP('Operational indicators'!$A5, Translation!$A:$S, 'Operational indicators'!D$1 + 12, FALSE)
)</f>
        <v>0</v>
      </c>
      <c r="E5" s="882" cm="1">
        <f t="array" ref="E5">_xlfn.IFS(
    Content_!$D$7=1, VLOOKUP('Operational indicators'!$A5, Translation!$A:$S, 'Operational indicators'!E$1, FALSE),
    Content_!$D$7=2, VLOOKUP('Operational indicators'!$A5, Translation!$A:$S, 'Operational indicators'!E$1 + 6, FALSE),
    Content_!$D$7=3, VLOOKUP('Operational indicators'!$A5, Translation!$A:$S, 'Operational indicators'!E$1 + 12, FALSE)
)</f>
        <v>0</v>
      </c>
      <c r="F5" s="882" cm="1">
        <f t="array" ref="F5">_xlfn.IFS(
    Content_!$D$7=1, VLOOKUP('Operational indicators'!$A5, Translation!$A:$S, 'Operational indicators'!F$1, FALSE),
    Content_!$D$7=2, VLOOKUP('Operational indicators'!$A5, Translation!$A:$S, 'Operational indicators'!F$1 + 6, FALSE),
    Content_!$D$7=3, VLOOKUP('Operational indicators'!$A5, Translation!$A:$S, 'Operational indicators'!F$1 + 12, FALSE)
)</f>
        <v>0</v>
      </c>
      <c r="G5" s="882" cm="1">
        <f t="array" ref="G5">_xlfn.IFS(
    Content_!$D$7=1, VLOOKUP('Operational indicators'!$A5, Translation!$A:$S, 'Operational indicators'!G$1, FALSE),
    Content_!$D$7=2, VLOOKUP('Operational indicators'!$A5, Translation!$A:$S, 'Operational indicators'!G$1 + 6, FALSE),
    Content_!$D$7=3, VLOOKUP('Operational indicators'!$A5, Translation!$A:$S, 'Operational indicators'!G$1 + 12, FALSE)
)</f>
        <v>0</v>
      </c>
    </row>
    <row r="6" spans="1:7" ht="15.5" x14ac:dyDescent="0.35">
      <c r="A6" s="355" t="s">
        <v>2208</v>
      </c>
      <c r="B6" s="362" t="str" cm="1">
        <f t="array" ref="B6">_xlfn.IFS(
    Content_!$D$7=1, VLOOKUP('Operational indicators'!$A6, Translation!$A:$S, 'Operational indicators'!B$1, FALSE),
    Content_!$D$7=2, VLOOKUP('Operational indicators'!$A6, Translation!$A:$S, 'Operational indicators'!B$1 + 6, FALSE),
    Content_!$D$7=3, VLOOKUP('Operational indicators'!$A6, Translation!$A:$S, 'Operational indicators'!B$1 + 12, FALSE)
)</f>
        <v>Добыча нефти и газового конденсата</v>
      </c>
      <c r="C6" s="363" t="str" cm="1">
        <f t="array" ref="C6">_xlfn.IFS(
    Content_!$D$7=1, VLOOKUP('Operational indicators'!$A6, Translation!$A:$S, 'Operational indicators'!C$1, FALSE),
    Content_!$D$7=2, VLOOKUP('Operational indicators'!$A6, Translation!$A:$S, 'Operational indicators'!C$1 + 6, FALSE),
    Content_!$D$7=3, VLOOKUP('Operational indicators'!$A6, Translation!$A:$S, 'Operational indicators'!C$1 + 12, FALSE)
)</f>
        <v>тыс. тонн/год</v>
      </c>
      <c r="D6" s="364">
        <v>21767.164000000001</v>
      </c>
      <c r="E6" s="364">
        <v>21665.152999999998</v>
      </c>
      <c r="F6" s="364">
        <v>22026.210999999999</v>
      </c>
      <c r="G6" s="365">
        <v>23546.251</v>
      </c>
    </row>
    <row r="7" spans="1:7" ht="15.5" x14ac:dyDescent="0.35">
      <c r="A7" s="355" t="s">
        <v>2209</v>
      </c>
      <c r="B7" s="362" t="str" cm="1">
        <f t="array" ref="B7">_xlfn.IFS(
    Content_!$D$7=1, VLOOKUP('Operational indicators'!$A7, Translation!$A:$S, 'Operational indicators'!B$1, FALSE),
    Content_!$D$7=2, VLOOKUP('Operational indicators'!$A7, Translation!$A:$S, 'Operational indicators'!B$1 + 6, FALSE),
    Content_!$D$7=3, VLOOKUP('Operational indicators'!$A7, Translation!$A:$S, 'Operational indicators'!B$1 + 12, FALSE)
)</f>
        <v>Добыча нефти и газового конденсата (в сутки)</v>
      </c>
      <c r="C7" s="363" t="str" cm="1">
        <f t="array" ref="C7">_xlfn.IFS(
    Content_!$D$7=1, VLOOKUP('Operational indicators'!$A7, Translation!$A:$S, 'Operational indicators'!C$1, FALSE),
    Content_!$D$7=2, VLOOKUP('Operational indicators'!$A7, Translation!$A:$S, 'Operational indicators'!C$1 + 6, FALSE),
    Content_!$D$7=3, VLOOKUP('Operational indicators'!$A7, Translation!$A:$S, 'Operational indicators'!C$1 + 12, FALSE)
)</f>
        <v>тыс. тонн/сутки</v>
      </c>
      <c r="D7" s="364">
        <v>59.635520547945205</v>
      </c>
      <c r="E7" s="364">
        <v>59.356808219178085</v>
      </c>
      <c r="F7" s="364">
        <v>60.345849315068492</v>
      </c>
      <c r="G7" s="365">
        <v>64.510232876712337</v>
      </c>
    </row>
    <row r="8" spans="1:7" ht="15.5" x14ac:dyDescent="0.35">
      <c r="A8" s="355" t="s">
        <v>2210</v>
      </c>
      <c r="B8" s="362" t="str" cm="1">
        <f t="array" ref="B8">_xlfn.IFS(
    Content_!$D$7=1, VLOOKUP('Operational indicators'!$A8, Translation!$A:$S, 'Operational indicators'!B$1, FALSE),
    Content_!$D$7=2, VLOOKUP('Operational indicators'!$A8, Translation!$A:$S, 'Operational indicators'!B$1 + 6, FALSE),
    Content_!$D$7=3, VLOOKUP('Operational indicators'!$A8, Translation!$A:$S, 'Operational indicators'!B$1 + 12, FALSE)
)</f>
        <v>Добыча природного и попутного газа</v>
      </c>
      <c r="C8" s="363" t="str" cm="1">
        <f t="array" ref="C8">_xlfn.IFS(
    Content_!$D$7=1, VLOOKUP('Operational indicators'!$A8, Translation!$A:$S, 'Operational indicators'!C$1, FALSE),
    Content_!$D$7=2, VLOOKUP('Operational indicators'!$A8, Translation!$A:$S, 'Operational indicators'!C$1 + 6, FALSE),
    Content_!$D$7=3, VLOOKUP('Operational indicators'!$A8, Translation!$A:$S, 'Operational indicators'!C$1 + 12, FALSE)
)</f>
        <v>млн м3/год</v>
      </c>
      <c r="D8" s="364">
        <v>8516.7510000000002</v>
      </c>
      <c r="E8" s="364">
        <v>8359.1820000000007</v>
      </c>
      <c r="F8" s="364">
        <v>8518.5550000000003</v>
      </c>
      <c r="G8" s="365">
        <v>9753.2540000000008</v>
      </c>
    </row>
    <row r="9" spans="1:7" ht="15.5" x14ac:dyDescent="0.35">
      <c r="A9" s="355" t="s">
        <v>2211</v>
      </c>
      <c r="B9" s="362" t="str" cm="1">
        <f t="array" ref="B9">_xlfn.IFS(
    Content_!$D$7=1, VLOOKUP('Operational indicators'!$A9, Translation!$A:$S, 'Operational indicators'!B$1, FALSE),
    Content_!$D$7=2, VLOOKUP('Operational indicators'!$A9, Translation!$A:$S, 'Operational indicators'!B$1 + 6, FALSE),
    Content_!$D$7=3, VLOOKUP('Operational indicators'!$A9, Translation!$A:$S, 'Operational indicators'!B$1 + 12, FALSE)
)</f>
        <v>Добыча природного и попутного газа (в сутки)</v>
      </c>
      <c r="C9" s="363" t="str" cm="1">
        <f t="array" ref="C9">_xlfn.IFS(
    Content_!$D$7=1, VLOOKUP('Operational indicators'!$A9, Translation!$A:$S, 'Operational indicators'!C$1, FALSE),
    Content_!$D$7=2, VLOOKUP('Operational indicators'!$A9, Translation!$A:$S, 'Operational indicators'!C$1 + 6, FALSE),
    Content_!$D$7=3, VLOOKUP('Operational indicators'!$A9, Translation!$A:$S, 'Operational indicators'!C$1 + 12, FALSE)
)</f>
        <v>тыс. м3/сутки</v>
      </c>
      <c r="D9" s="364">
        <v>23331.123890410956</v>
      </c>
      <c r="E9" s="364">
        <v>22901.869027397261</v>
      </c>
      <c r="F9" s="364">
        <v>23338.50719178082</v>
      </c>
      <c r="G9" s="365">
        <v>26721.244493150683</v>
      </c>
    </row>
    <row r="10" spans="1:7" ht="15.5" x14ac:dyDescent="0.35">
      <c r="A10" s="355" t="s">
        <v>2212</v>
      </c>
      <c r="B10" s="366" t="str" cm="1">
        <f t="array" ref="B10">_xlfn.IFS(
    Content_!$D$7=1, VLOOKUP('Operational indicators'!$A10, Translation!$A:$S, 'Operational indicators'!B$1, FALSE),
    Content_!$D$7=2, VLOOKUP('Operational indicators'!$A10, Translation!$A:$S, 'Operational indicators'!B$1 + 6, FALSE),
    Content_!$D$7=3, VLOOKUP('Operational indicators'!$A10, Translation!$A:$S, 'Operational indicators'!B$1 + 12, FALSE)
)</f>
        <v>Количество участков бурения (с долей более 50%)</v>
      </c>
      <c r="C10" s="367" t="str" cm="1">
        <f t="array" ref="C10">_xlfn.IFS(
    Content_!$D$7=1, VLOOKUP('Operational indicators'!$A10, Translation!$A:$S, 'Operational indicators'!C$1, FALSE),
    Content_!$D$7=2, VLOOKUP('Operational indicators'!$A10, Translation!$A:$S, 'Operational indicators'!C$1 + 6, FALSE),
    Content_!$D$7=3, VLOOKUP('Operational indicators'!$A10, Translation!$A:$S, 'Operational indicators'!C$1 + 12, FALSE)
)</f>
        <v>кол-во</v>
      </c>
      <c r="D10" s="368">
        <v>67</v>
      </c>
      <c r="E10" s="368">
        <v>65</v>
      </c>
      <c r="F10" s="368">
        <v>65</v>
      </c>
      <c r="G10" s="369">
        <v>66</v>
      </c>
    </row>
    <row r="11" spans="1:7" ht="15.5" x14ac:dyDescent="0.35">
      <c r="A11" s="355" t="s">
        <v>2213</v>
      </c>
      <c r="B11" s="366" t="str" cm="1">
        <f t="array" ref="B11">_xlfn.IFS(
    Content_!$D$7=1, VLOOKUP('Operational indicators'!$A11, Translation!$A:$S, 'Operational indicators'!B$1, FALSE),
    Content_!$D$7=2, VLOOKUP('Operational indicators'!$A11, Translation!$A:$S, 'Operational indicators'!B$1 + 6, FALSE),
    Content_!$D$7=3, VLOOKUP('Operational indicators'!$A11, Translation!$A:$S, 'Operational indicators'!B$1 + 12, FALSE)
)</f>
        <v>Переработка нефти и газа</v>
      </c>
      <c r="C11" s="367" t="str" cm="1">
        <f t="array" ref="C11">_xlfn.IFS(
    Content_!$D$7=1, VLOOKUP('Operational indicators'!$A11, Translation!$A:$S, 'Operational indicators'!C$1, FALSE),
    Content_!$D$7=2, VLOOKUP('Operational indicators'!$A11, Translation!$A:$S, 'Operational indicators'!C$1 + 6, FALSE),
    Content_!$D$7=3, VLOOKUP('Operational indicators'!$A11, Translation!$A:$S, 'Operational indicators'!C$1 + 12, FALSE)
)</f>
        <v>тыс. тонн</v>
      </c>
      <c r="D11" s="368">
        <v>18077</v>
      </c>
      <c r="E11" s="368">
        <v>18833</v>
      </c>
      <c r="F11" s="368">
        <v>19900</v>
      </c>
      <c r="G11" s="369">
        <v>19593</v>
      </c>
    </row>
    <row r="12" spans="1:7" ht="15.5" x14ac:dyDescent="0.35">
      <c r="A12" s="355" t="s">
        <v>2214</v>
      </c>
      <c r="B12" s="366" t="str" cm="1">
        <f t="array" ref="B12">_xlfn.IFS(
    Content_!$D$7=1, VLOOKUP('Operational indicators'!$A12, Translation!$A:$S, 'Operational indicators'!B$1, FALSE),
    Content_!$D$7=2, VLOOKUP('Operational indicators'!$A12, Translation!$A:$S, 'Operational indicators'!B$1 + 6, FALSE),
    Content_!$D$7=3, VLOOKUP('Operational indicators'!$A12, Translation!$A:$S, 'Operational indicators'!B$1 + 12, FALSE)
)</f>
        <v>Производство нефтепродуктов, в т.ч.</v>
      </c>
      <c r="C12" s="367" t="str" cm="1">
        <f t="array" ref="C12">_xlfn.IFS(
    Content_!$D$7=1, VLOOKUP('Operational indicators'!$A12, Translation!$A:$S, 'Operational indicators'!C$1, FALSE),
    Content_!$D$7=2, VLOOKUP('Operational indicators'!$A12, Translation!$A:$S, 'Operational indicators'!C$1 + 6, FALSE),
    Content_!$D$7=3, VLOOKUP('Operational indicators'!$A12, Translation!$A:$S, 'Operational indicators'!C$1 + 12, FALSE)
)</f>
        <v>тыс. тонн</v>
      </c>
      <c r="D12" s="368">
        <v>16818.178500000002</v>
      </c>
      <c r="E12" s="368">
        <v>17403.539500000003</v>
      </c>
      <c r="F12" s="368">
        <v>18668.854999999996</v>
      </c>
      <c r="G12" s="369">
        <v>18272.964984600003</v>
      </c>
    </row>
    <row r="13" spans="1:7" ht="15.5" x14ac:dyDescent="0.35">
      <c r="A13" s="355" t="s">
        <v>2215</v>
      </c>
      <c r="B13" s="362" t="str" cm="1">
        <f t="array" ref="B13">_xlfn.IFS(
    Content_!$D$7=1, VLOOKUP('Operational indicators'!$A13, Translation!$A:$S, 'Operational indicators'!B$1, FALSE),
    Content_!$D$7=2, VLOOKUP('Operational indicators'!$A13, Translation!$A:$S, 'Operational indicators'!B$1 + 6, FALSE),
    Content_!$D$7=3, VLOOKUP('Operational indicators'!$A13, Translation!$A:$S, 'Operational indicators'!B$1 + 12, FALSE)
)</f>
        <v>Бензин</v>
      </c>
      <c r="C13" s="363" t="str" cm="1">
        <f t="array" ref="C13">_xlfn.IFS(
    Content_!$D$7=1, VLOOKUP('Operational indicators'!$A13, Translation!$A:$S, 'Operational indicators'!C$1, FALSE),
    Content_!$D$7=2, VLOOKUP('Operational indicators'!$A13, Translation!$A:$S, 'Operational indicators'!C$1 + 6, FALSE),
    Content_!$D$7=3, VLOOKUP('Operational indicators'!$A13, Translation!$A:$S, 'Operational indicators'!C$1 + 12, FALSE)
)</f>
        <v>тыс. тонн</v>
      </c>
      <c r="D13" s="370">
        <v>4592.1890000000003</v>
      </c>
      <c r="E13" s="370">
        <v>4940.6935000000003</v>
      </c>
      <c r="F13" s="370">
        <v>5330.1774999999998</v>
      </c>
      <c r="G13" s="371">
        <v>5613.7116569999998</v>
      </c>
    </row>
    <row r="14" spans="1:7" ht="15.5" x14ac:dyDescent="0.35">
      <c r="A14" s="355" t="s">
        <v>2216</v>
      </c>
      <c r="B14" s="362" t="str" cm="1">
        <f t="array" ref="B14">_xlfn.IFS(
    Content_!$D$7=1, VLOOKUP('Operational indicators'!$A14, Translation!$A:$S, 'Operational indicators'!B$1, FALSE),
    Content_!$D$7=2, VLOOKUP('Operational indicators'!$A14, Translation!$A:$S, 'Operational indicators'!B$1 + 6, FALSE),
    Content_!$D$7=3, VLOOKUP('Operational indicators'!$A14, Translation!$A:$S, 'Operational indicators'!B$1 + 12, FALSE)
)</f>
        <v>Мазут</v>
      </c>
      <c r="C14" s="363" t="str" cm="1">
        <f t="array" ref="C14">_xlfn.IFS(
    Content_!$D$7=1, VLOOKUP('Operational indicators'!$A14, Translation!$A:$S, 'Operational indicators'!C$1, FALSE),
    Content_!$D$7=2, VLOOKUP('Operational indicators'!$A14, Translation!$A:$S, 'Operational indicators'!C$1 + 6, FALSE),
    Content_!$D$7=3, VLOOKUP('Operational indicators'!$A14, Translation!$A:$S, 'Operational indicators'!C$1 + 12, FALSE)
)</f>
        <v>тыс. тонн</v>
      </c>
      <c r="D14" s="370">
        <v>1938.809</v>
      </c>
      <c r="E14" s="370">
        <v>2189.7069999999999</v>
      </c>
      <c r="F14" s="370">
        <v>2415.6655000000001</v>
      </c>
      <c r="G14" s="371">
        <v>2001.7342374999998</v>
      </c>
    </row>
    <row r="15" spans="1:7" ht="15.5" x14ac:dyDescent="0.35">
      <c r="A15" s="355" t="s">
        <v>2217</v>
      </c>
      <c r="B15" s="362" t="str" cm="1">
        <f t="array" ref="B15">_xlfn.IFS(
    Content_!$D$7=1, VLOOKUP('Operational indicators'!$A15, Translation!$A:$S, 'Operational indicators'!B$1, FALSE),
    Content_!$D$7=2, VLOOKUP('Operational indicators'!$A15, Translation!$A:$S, 'Operational indicators'!B$1 + 6, FALSE),
    Content_!$D$7=3, VLOOKUP('Operational indicators'!$A15, Translation!$A:$S, 'Operational indicators'!B$1 + 12, FALSE)
)</f>
        <v>Вакуумный газойль (ВГО)</v>
      </c>
      <c r="C15" s="363" t="str" cm="1">
        <f t="array" ref="C15">_xlfn.IFS(
    Content_!$D$7=1, VLOOKUP('Operational indicators'!$A15, Translation!$A:$S, 'Operational indicators'!C$1, FALSE),
    Content_!$D$7=2, VLOOKUP('Operational indicators'!$A15, Translation!$A:$S, 'Operational indicators'!C$1 + 6, FALSE),
    Content_!$D$7=3, VLOOKUP('Operational indicators'!$A15, Translation!$A:$S, 'Operational indicators'!C$1 + 12, FALSE)
)</f>
        <v>тыс. тонн</v>
      </c>
      <c r="D15" s="370">
        <v>522.399</v>
      </c>
      <c r="E15" s="370">
        <v>525.87099999999998</v>
      </c>
      <c r="F15" s="370">
        <v>482.46900000000005</v>
      </c>
      <c r="G15" s="371">
        <v>179.107</v>
      </c>
    </row>
    <row r="16" spans="1:7" ht="15.5" x14ac:dyDescent="0.35">
      <c r="A16" s="355" t="s">
        <v>2218</v>
      </c>
      <c r="B16" s="362" t="str" cm="1">
        <f t="array" ref="B16">_xlfn.IFS(
    Content_!$D$7=1, VLOOKUP('Operational indicators'!$A16, Translation!$A:$S, 'Operational indicators'!B$1, FALSE),
    Content_!$D$7=2, VLOOKUP('Operational indicators'!$A16, Translation!$A:$S, 'Operational indicators'!B$1 + 6, FALSE),
    Content_!$D$7=3, VLOOKUP('Operational indicators'!$A16, Translation!$A:$S, 'Operational indicators'!B$1 + 12, FALSE)
)</f>
        <v>Параксилол</v>
      </c>
      <c r="C16" s="363" t="str" cm="1">
        <f t="array" ref="C16">_xlfn.IFS(
    Content_!$D$7=1, VLOOKUP('Operational indicators'!$A16, Translation!$A:$S, 'Operational indicators'!C$1, FALSE),
    Content_!$D$7=2, VLOOKUP('Operational indicators'!$A16, Translation!$A:$S, 'Operational indicators'!C$1 + 6, FALSE),
    Content_!$D$7=3, VLOOKUP('Operational indicators'!$A16, Translation!$A:$S, 'Operational indicators'!C$1 + 12, FALSE)
)</f>
        <v>тыс. тонн</v>
      </c>
      <c r="D16" s="370">
        <v>204.93299999999999</v>
      </c>
      <c r="E16" s="370">
        <v>44.893999999999998</v>
      </c>
      <c r="F16" s="370">
        <v>76.156999999999996</v>
      </c>
      <c r="G16" s="371">
        <v>18.013000000000002</v>
      </c>
    </row>
    <row r="17" spans="1:7" ht="15.5" x14ac:dyDescent="0.35">
      <c r="A17" s="355" t="s">
        <v>2219</v>
      </c>
      <c r="B17" s="362" t="str" cm="1">
        <f t="array" ref="B17">_xlfn.IFS(
    Content_!$D$7=1, VLOOKUP('Operational indicators'!$A17, Translation!$A:$S, 'Operational indicators'!B$1, FALSE),
    Content_!$D$7=2, VLOOKUP('Operational indicators'!$A17, Translation!$A:$S, 'Operational indicators'!B$1 + 6, FALSE),
    Content_!$D$7=3, VLOOKUP('Operational indicators'!$A17, Translation!$A:$S, 'Operational indicators'!B$1 + 12, FALSE)
)</f>
        <v>Дизельное топливо</v>
      </c>
      <c r="C17" s="363" t="str" cm="1">
        <f t="array" ref="C17">_xlfn.IFS(
    Content_!$D$7=1, VLOOKUP('Operational indicators'!$A17, Translation!$A:$S, 'Operational indicators'!C$1, FALSE),
    Content_!$D$7=2, VLOOKUP('Operational indicators'!$A17, Translation!$A:$S, 'Operational indicators'!C$1 + 6, FALSE),
    Content_!$D$7=3, VLOOKUP('Operational indicators'!$A17, Translation!$A:$S, 'Operational indicators'!C$1 + 12, FALSE)
)</f>
        <v>тыс. тонн</v>
      </c>
      <c r="D17" s="370">
        <v>6305.09</v>
      </c>
      <c r="E17" s="370">
        <v>6386.7659999999996</v>
      </c>
      <c r="F17" s="370">
        <v>6588.2939999999999</v>
      </c>
      <c r="G17" s="371">
        <v>6437.8227251000008</v>
      </c>
    </row>
    <row r="18" spans="1:7" ht="15.5" x14ac:dyDescent="0.35">
      <c r="A18" s="355" t="s">
        <v>2220</v>
      </c>
      <c r="B18" s="362" t="str" cm="1">
        <f t="array" ref="B18">_xlfn.IFS(
    Content_!$D$7=1, VLOOKUP('Operational indicators'!$A18, Translation!$A:$S, 'Operational indicators'!B$1, FALSE),
    Content_!$D$7=2, VLOOKUP('Operational indicators'!$A18, Translation!$A:$S, 'Operational indicators'!B$1 + 6, FALSE),
    Content_!$D$7=3, VLOOKUP('Operational indicators'!$A18, Translation!$A:$S, 'Operational indicators'!B$1 + 12, FALSE)
)</f>
        <v>Бензол</v>
      </c>
      <c r="C18" s="363" t="str" cm="1">
        <f t="array" ref="C18">_xlfn.IFS(
    Content_!$D$7=1, VLOOKUP('Operational indicators'!$A18, Translation!$A:$S, 'Operational indicators'!C$1, FALSE),
    Content_!$D$7=2, VLOOKUP('Operational indicators'!$A18, Translation!$A:$S, 'Operational indicators'!C$1 + 6, FALSE),
    Content_!$D$7=3, VLOOKUP('Operational indicators'!$A18, Translation!$A:$S, 'Operational indicators'!C$1 + 12, FALSE)
)</f>
        <v>тыс. тонн</v>
      </c>
      <c r="D18" s="370">
        <v>43.643999999999998</v>
      </c>
      <c r="E18" s="370">
        <v>7.0279999999999996</v>
      </c>
      <c r="F18" s="370">
        <v>9.3209999999999997</v>
      </c>
      <c r="G18" s="371">
        <v>25.164999999999999</v>
      </c>
    </row>
    <row r="19" spans="1:7" ht="15.5" x14ac:dyDescent="0.35">
      <c r="A19" s="355" t="s">
        <v>2221</v>
      </c>
      <c r="B19" s="362" t="str" cm="1">
        <f t="array" ref="B19">_xlfn.IFS(
    Content_!$D$7=1, VLOOKUP('Operational indicators'!$A19, Translation!$A:$S, 'Operational indicators'!B$1, FALSE),
    Content_!$D$7=2, VLOOKUP('Operational indicators'!$A19, Translation!$A:$S, 'Operational indicators'!B$1 + 6, FALSE),
    Content_!$D$7=3, VLOOKUP('Operational indicators'!$A19, Translation!$A:$S, 'Operational indicators'!B$1 + 12, FALSE)
)</f>
        <v>Кокс</v>
      </c>
      <c r="C19" s="363" t="str" cm="1">
        <f t="array" ref="C19">_xlfn.IFS(
    Content_!$D$7=1, VLOOKUP('Operational indicators'!$A19, Translation!$A:$S, 'Operational indicators'!C$1, FALSE),
    Content_!$D$7=2, VLOOKUP('Operational indicators'!$A19, Translation!$A:$S, 'Operational indicators'!C$1 + 6, FALSE),
    Content_!$D$7=3, VLOOKUP('Operational indicators'!$A19, Translation!$A:$S, 'Operational indicators'!C$1 + 12, FALSE)
)</f>
        <v>тыс. тонн</v>
      </c>
      <c r="D19" s="370">
        <v>345.14599999999996</v>
      </c>
      <c r="E19" s="370">
        <v>385.88699999999994</v>
      </c>
      <c r="F19" s="370">
        <v>377.12</v>
      </c>
      <c r="G19" s="371">
        <v>630.12049999999999</v>
      </c>
    </row>
    <row r="20" spans="1:7" ht="15.5" x14ac:dyDescent="0.35">
      <c r="A20" s="355" t="s">
        <v>2222</v>
      </c>
      <c r="B20" s="362" t="str" cm="1">
        <f t="array" ref="B20">_xlfn.IFS(
    Content_!$D$7=1, VLOOKUP('Operational indicators'!$A20, Translation!$A:$S, 'Operational indicators'!B$1, FALSE),
    Content_!$D$7=2, VLOOKUP('Operational indicators'!$A20, Translation!$A:$S, 'Operational indicators'!B$1 + 6, FALSE),
    Content_!$D$7=3, VLOOKUP('Operational indicators'!$A20, Translation!$A:$S, 'Operational indicators'!B$1 + 12, FALSE)
)</f>
        <v>Сжиженный газ</v>
      </c>
      <c r="C20" s="363" t="str" cm="1">
        <f t="array" ref="C20">_xlfn.IFS(
    Content_!$D$7=1, VLOOKUP('Operational indicators'!$A20, Translation!$A:$S, 'Operational indicators'!C$1, FALSE),
    Content_!$D$7=2, VLOOKUP('Operational indicators'!$A20, Translation!$A:$S, 'Operational indicators'!C$1 + 6, FALSE),
    Content_!$D$7=3, VLOOKUP('Operational indicators'!$A20, Translation!$A:$S, 'Operational indicators'!C$1 + 12, FALSE)
)</f>
        <v>тыс. тонн</v>
      </c>
      <c r="D20" s="370">
        <v>803.60799999999995</v>
      </c>
      <c r="E20" s="370">
        <v>806.42450000000008</v>
      </c>
      <c r="F20" s="370">
        <v>845.83550000000002</v>
      </c>
      <c r="G20" s="371">
        <v>880.31685149999998</v>
      </c>
    </row>
    <row r="21" spans="1:7" ht="15.5" x14ac:dyDescent="0.35">
      <c r="A21" s="355" t="s">
        <v>2223</v>
      </c>
      <c r="B21" s="362" t="str" cm="1">
        <f t="array" ref="B21">_xlfn.IFS(
    Content_!$D$7=1, VLOOKUP('Operational indicators'!$A21, Translation!$A:$S, 'Operational indicators'!B$1, FALSE),
    Content_!$D$7=2, VLOOKUP('Operational indicators'!$A21, Translation!$A:$S, 'Operational indicators'!B$1 + 6, FALSE),
    Content_!$D$7=3, VLOOKUP('Operational indicators'!$A21, Translation!$A:$S, 'Operational indicators'!B$1 + 12, FALSE)
)</f>
        <v>Сера</v>
      </c>
      <c r="C21" s="363" t="str" cm="1">
        <f t="array" ref="C21">_xlfn.IFS(
    Content_!$D$7=1, VLOOKUP('Operational indicators'!$A21, Translation!$A:$S, 'Operational indicators'!C$1, FALSE),
    Content_!$D$7=2, VLOOKUP('Operational indicators'!$A21, Translation!$A:$S, 'Operational indicators'!C$1 + 6, FALSE),
    Content_!$D$7=3, VLOOKUP('Operational indicators'!$A21, Translation!$A:$S, 'Operational indicators'!C$1 + 12, FALSE)
)</f>
        <v>тыс. тонн</v>
      </c>
      <c r="D21" s="370">
        <v>53</v>
      </c>
      <c r="E21" s="370">
        <v>61.423500000000004</v>
      </c>
      <c r="F21" s="370">
        <v>60.008499999999998</v>
      </c>
      <c r="G21" s="371">
        <v>113.6515</v>
      </c>
    </row>
    <row r="22" spans="1:7" ht="15.5" x14ac:dyDescent="0.35">
      <c r="A22" s="355" t="s">
        <v>2224</v>
      </c>
      <c r="B22" s="362" t="str" cm="1">
        <f t="array" ref="B22">_xlfn.IFS(
    Content_!$D$7=1, VLOOKUP('Operational indicators'!$A22, Translation!$A:$S, 'Operational indicators'!B$1, FALSE),
    Content_!$D$7=2, VLOOKUP('Operational indicators'!$A22, Translation!$A:$S, 'Operational indicators'!B$1 + 6, FALSE),
    Content_!$D$7=3, VLOOKUP('Operational indicators'!$A22, Translation!$A:$S, 'Operational indicators'!B$1 + 12, FALSE)
)</f>
        <v>Авиационное топливо</v>
      </c>
      <c r="C22" s="363" t="str" cm="1">
        <f t="array" ref="C22">_xlfn.IFS(
    Content_!$D$7=1, VLOOKUP('Operational indicators'!$A22, Translation!$A:$S, 'Operational indicators'!C$1, FALSE),
    Content_!$D$7=2, VLOOKUP('Operational indicators'!$A22, Translation!$A:$S, 'Operational indicators'!C$1 + 6, FALSE),
    Content_!$D$7=3, VLOOKUP('Operational indicators'!$A22, Translation!$A:$S, 'Operational indicators'!C$1 + 12, FALSE)
)</f>
        <v>тыс. тонн</v>
      </c>
      <c r="D22" s="370">
        <v>457.42499999999995</v>
      </c>
      <c r="E22" s="370">
        <v>594.904</v>
      </c>
      <c r="F22" s="370">
        <v>837.7639999999999</v>
      </c>
      <c r="G22" s="371">
        <v>791.19535999999994</v>
      </c>
    </row>
    <row r="23" spans="1:7" ht="15.5" x14ac:dyDescent="0.35">
      <c r="A23" s="355" t="s">
        <v>2225</v>
      </c>
      <c r="B23" s="362" t="str" cm="1">
        <f t="array" ref="B23">_xlfn.IFS(
    Content_!$D$7=1, VLOOKUP('Operational indicators'!$A23, Translation!$A:$S, 'Operational indicators'!B$1, FALSE),
    Content_!$D$7=2, VLOOKUP('Operational indicators'!$A23, Translation!$A:$S, 'Operational indicators'!B$1 + 6, FALSE),
    Content_!$D$7=3, VLOOKUP('Operational indicators'!$A23, Translation!$A:$S, 'Operational indicators'!B$1 + 12, FALSE)
)</f>
        <v>Печное топливо</v>
      </c>
      <c r="C23" s="363" t="str" cm="1">
        <f t="array" ref="C23">_xlfn.IFS(
    Content_!$D$7=1, VLOOKUP('Operational indicators'!$A23, Translation!$A:$S, 'Operational indicators'!C$1, FALSE),
    Content_!$D$7=2, VLOOKUP('Operational indicators'!$A23, Translation!$A:$S, 'Operational indicators'!C$1 + 6, FALSE),
    Content_!$D$7=3, VLOOKUP('Operational indicators'!$A23, Translation!$A:$S, 'Operational indicators'!C$1 + 12, FALSE)
)</f>
        <v>тыс. тонн</v>
      </c>
      <c r="D23" s="370">
        <v>34.125</v>
      </c>
      <c r="E23" s="370">
        <v>13.785</v>
      </c>
      <c r="F23" s="370">
        <v>16.341000000000001</v>
      </c>
      <c r="G23" s="371">
        <v>6.3230000000000004</v>
      </c>
    </row>
    <row r="24" spans="1:7" ht="15.5" x14ac:dyDescent="0.35">
      <c r="A24" s="355" t="s">
        <v>2226</v>
      </c>
      <c r="B24" s="362" t="str" cm="1">
        <f t="array" ref="B24">_xlfn.IFS(
    Content_!$D$7=1, VLOOKUP('Operational indicators'!$A24, Translation!$A:$S, 'Operational indicators'!B$1, FALSE),
    Content_!$D$7=2, VLOOKUP('Operational indicators'!$A24, Translation!$A:$S, 'Operational indicators'!B$1 + 6, FALSE),
    Content_!$D$7=3, VLOOKUP('Operational indicators'!$A24, Translation!$A:$S, 'Operational indicators'!B$1 + 12, FALSE)
)</f>
        <v>Битум</v>
      </c>
      <c r="C24" s="363" t="str" cm="1">
        <f t="array" ref="C24">_xlfn.IFS(
    Content_!$D$7=1, VLOOKUP('Operational indicators'!$A24, Translation!$A:$S, 'Operational indicators'!C$1, FALSE),
    Content_!$D$7=2, VLOOKUP('Operational indicators'!$A24, Translation!$A:$S, 'Operational indicators'!C$1 + 6, FALSE),
    Content_!$D$7=3, VLOOKUP('Operational indicators'!$A24, Translation!$A:$S, 'Operational indicators'!C$1 + 12, FALSE)
)</f>
        <v>тыс. тонн</v>
      </c>
      <c r="D24" s="370">
        <v>871.45399999999995</v>
      </c>
      <c r="E24" s="370">
        <v>600.94450000000006</v>
      </c>
      <c r="F24" s="370">
        <v>656.51049999999998</v>
      </c>
      <c r="G24" s="371">
        <v>468.51745349999999</v>
      </c>
    </row>
    <row r="25" spans="1:7" ht="15.5" x14ac:dyDescent="0.35">
      <c r="A25" s="355" t="s">
        <v>2227</v>
      </c>
      <c r="B25" s="362" t="str" cm="1">
        <f t="array" ref="B25">_xlfn.IFS(
    Content_!$D$7=1, VLOOKUP('Operational indicators'!$A25, Translation!$A:$S, 'Operational indicators'!B$1, FALSE),
    Content_!$D$7=2, VLOOKUP('Operational indicators'!$A25, Translation!$A:$S, 'Operational indicators'!B$1 + 6, FALSE),
    Content_!$D$7=3, VLOOKUP('Operational indicators'!$A25, Translation!$A:$S, 'Operational indicators'!B$1 + 12, FALSE)
)</f>
        <v>Товарная нефть</v>
      </c>
      <c r="C25" s="363" t="str" cm="1">
        <f t="array" ref="C25">_xlfn.IFS(
    Content_!$D$7=1, VLOOKUP('Operational indicators'!$A25, Translation!$A:$S, 'Operational indicators'!C$1, FALSE),
    Content_!$D$7=2, VLOOKUP('Operational indicators'!$A25, Translation!$A:$S, 'Operational indicators'!C$1 + 6, FALSE),
    Content_!$D$7=3, VLOOKUP('Operational indicators'!$A25, Translation!$A:$S, 'Operational indicators'!C$1 + 12, FALSE)
)</f>
        <v>тыс. тонн</v>
      </c>
      <c r="D25" s="370">
        <v>242.91550000000001</v>
      </c>
      <c r="E25" s="370">
        <v>257.2115</v>
      </c>
      <c r="F25" s="370">
        <v>231.03649999999999</v>
      </c>
      <c r="G25" s="371">
        <v>0</v>
      </c>
    </row>
    <row r="26" spans="1:7" ht="15.5" x14ac:dyDescent="0.35">
      <c r="A26" s="355" t="s">
        <v>2228</v>
      </c>
      <c r="B26" s="362" t="str" cm="1">
        <f t="array" ref="B26">_xlfn.IFS(
    Content_!$D$7=1, VLOOKUP('Operational indicators'!$A26, Translation!$A:$S, 'Operational indicators'!B$1, FALSE),
    Content_!$D$7=2, VLOOKUP('Operational indicators'!$A26, Translation!$A:$S, 'Operational indicators'!B$1 + 6, FALSE),
    Content_!$D$7=3, VLOOKUP('Operational indicators'!$A26, Translation!$A:$S, 'Operational indicators'!B$1 + 12, FALSE)
)</f>
        <v>Сырье для тех. углерода</v>
      </c>
      <c r="C26" s="363" t="str" cm="1">
        <f t="array" ref="C26">_xlfn.IFS(
    Content_!$D$7=1, VLOOKUP('Operational indicators'!$A26, Translation!$A:$S, 'Operational indicators'!C$1, FALSE),
    Content_!$D$7=2, VLOOKUP('Operational indicators'!$A26, Translation!$A:$S, 'Operational indicators'!C$1 + 6, FALSE),
    Content_!$D$7=3, VLOOKUP('Operational indicators'!$A26, Translation!$A:$S, 'Operational indicators'!C$1 + 12, FALSE)
)</f>
        <v>тыс. тонн</v>
      </c>
      <c r="D26" s="370">
        <v>0.441</v>
      </c>
      <c r="E26" s="370">
        <v>26</v>
      </c>
      <c r="F26" s="370">
        <v>10</v>
      </c>
      <c r="G26" s="371">
        <v>0</v>
      </c>
    </row>
    <row r="27" spans="1:7" ht="15.5" x14ac:dyDescent="0.35">
      <c r="A27" s="355" t="s">
        <v>2229</v>
      </c>
      <c r="B27" s="362" t="str" cm="1">
        <f t="array" ref="B27">_xlfn.IFS(
    Content_!$D$7=1, VLOOKUP('Operational indicators'!$A27, Translation!$A:$S, 'Operational indicators'!B$1, FALSE),
    Content_!$D$7=2, VLOOKUP('Operational indicators'!$A27, Translation!$A:$S, 'Operational indicators'!B$1 + 6, FALSE),
    Content_!$D$7=3, VLOOKUP('Operational indicators'!$A27, Translation!$A:$S, 'Operational indicators'!B$1 + 12, FALSE)
)</f>
        <v>Легкая нафта</v>
      </c>
      <c r="C27" s="363" t="str" cm="1">
        <f t="array" ref="C27">_xlfn.IFS(
    Content_!$D$7=1, VLOOKUP('Operational indicators'!$A27, Translation!$A:$S, 'Operational indicators'!C$1, FALSE),
    Content_!$D$7=2, VLOOKUP('Operational indicators'!$A27, Translation!$A:$S, 'Operational indicators'!C$1 + 6, FALSE),
    Content_!$D$7=3, VLOOKUP('Operational indicators'!$A27, Translation!$A:$S, 'Operational indicators'!C$1 + 12, FALSE)
)</f>
        <v>тыс. тонн</v>
      </c>
      <c r="D27" s="370">
        <v>0</v>
      </c>
      <c r="E27" s="370">
        <v>0</v>
      </c>
      <c r="F27" s="370">
        <v>2.1549999999999998</v>
      </c>
      <c r="G27" s="371">
        <v>0</v>
      </c>
    </row>
    <row r="28" spans="1:7" ht="15.5" x14ac:dyDescent="0.35">
      <c r="A28" s="355" t="s">
        <v>2230</v>
      </c>
      <c r="B28" s="362" t="str" cm="1">
        <f t="array" ref="B28">_xlfn.IFS(
    Content_!$D$7=1, VLOOKUP('Operational indicators'!$A28, Translation!$A:$S, 'Operational indicators'!B$1, FALSE),
    Content_!$D$7=2, VLOOKUP('Operational indicators'!$A28, Translation!$A:$S, 'Operational indicators'!B$1 + 6, FALSE),
    Content_!$D$7=3, VLOOKUP('Operational indicators'!$A28, Translation!$A:$S, 'Operational indicators'!B$1 + 12, FALSE)
)</f>
        <v>Пропилен</v>
      </c>
      <c r="C28" s="363" t="str" cm="1">
        <f t="array" ref="C28">_xlfn.IFS(
    Content_!$D$7=1, VLOOKUP('Operational indicators'!$A28, Translation!$A:$S, 'Operational indicators'!C$1, FALSE),
    Content_!$D$7=2, VLOOKUP('Operational indicators'!$A28, Translation!$A:$S, 'Operational indicators'!C$1 + 6, FALSE),
    Content_!$D$7=3, VLOOKUP('Operational indicators'!$A28, Translation!$A:$S, 'Operational indicators'!C$1 + 12, FALSE)
)</f>
        <v>тыс. тонн</v>
      </c>
      <c r="D28" s="370">
        <v>0</v>
      </c>
      <c r="E28" s="370">
        <v>0</v>
      </c>
      <c r="F28" s="370">
        <v>0</v>
      </c>
      <c r="G28" s="371">
        <v>117.2867</v>
      </c>
    </row>
    <row r="29" spans="1:7" ht="15.5" x14ac:dyDescent="0.35">
      <c r="A29" s="355" t="s">
        <v>2231</v>
      </c>
      <c r="B29" s="362" t="str" cm="1">
        <f t="array" ref="B29">_xlfn.IFS(
    Content_!$D$7=1, VLOOKUP('Operational indicators'!$A29, Translation!$A:$S, 'Operational indicators'!B$1, FALSE),
    Content_!$D$7=2, VLOOKUP('Operational indicators'!$A29, Translation!$A:$S, 'Operational indicators'!B$1 + 6, FALSE),
    Content_!$D$7=3, VLOOKUP('Operational indicators'!$A29, Translation!$A:$S, 'Operational indicators'!B$1 + 12, FALSE)
)</f>
        <v>Другое (указать)</v>
      </c>
      <c r="C29" s="363" t="str" cm="1">
        <f t="array" ref="C29">_xlfn.IFS(
    Content_!$D$7=1, VLOOKUP('Operational indicators'!$A29, Translation!$A:$S, 'Operational indicators'!C$1, FALSE),
    Content_!$D$7=2, VLOOKUP('Operational indicators'!$A29, Translation!$A:$S, 'Operational indicators'!C$1 + 6, FALSE),
    Content_!$D$7=3, VLOOKUP('Operational indicators'!$A29, Translation!$A:$S, 'Operational indicators'!C$1 + 12, FALSE)
)</f>
        <v>тыс. тонн</v>
      </c>
      <c r="D29" s="370">
        <v>403</v>
      </c>
      <c r="E29" s="370">
        <v>562</v>
      </c>
      <c r="F29" s="370">
        <v>730</v>
      </c>
      <c r="G29" s="371">
        <v>990</v>
      </c>
    </row>
    <row r="30" spans="1:7" ht="15.5" x14ac:dyDescent="0.35">
      <c r="A30" s="355" t="s">
        <v>2232</v>
      </c>
      <c r="B30" s="366" t="str" cm="1">
        <f t="array" ref="B30">_xlfn.IFS(
    Content_!$D$7=1, VLOOKUP('Operational indicators'!$A30, Translation!$A:$S, 'Operational indicators'!B$1, FALSE),
    Content_!$D$7=2, VLOOKUP('Operational indicators'!$A30, Translation!$A:$S, 'Operational indicators'!B$1 + 6, FALSE),
    Content_!$D$7=3, VLOOKUP('Operational indicators'!$A30, Translation!$A:$S, 'Operational indicators'!B$1 + 12, FALSE)
)</f>
        <v>Установленная мощность переработки</v>
      </c>
      <c r="C30" s="367" t="str" cm="1">
        <f t="array" ref="C30">_xlfn.IFS(
    Content_!$D$7=1, VLOOKUP('Operational indicators'!$A30, Translation!$A:$S, 'Operational indicators'!C$1, FALSE),
    Content_!$D$7=2, VLOOKUP('Operational indicators'!$A30, Translation!$A:$S, 'Operational indicators'!C$1 + 6, FALSE),
    Content_!$D$7=3, VLOOKUP('Operational indicators'!$A30, Translation!$A:$S, 'Operational indicators'!C$1 + 12, FALSE)
)</f>
        <v>тыс. тонн/сутки</v>
      </c>
      <c r="D30" s="372">
        <v>75.8</v>
      </c>
      <c r="E30" s="372">
        <v>75.8</v>
      </c>
      <c r="F30" s="372">
        <v>75.8</v>
      </c>
      <c r="G30" s="373">
        <v>75.8</v>
      </c>
    </row>
    <row r="31" spans="1:7" ht="15.5" x14ac:dyDescent="0.35">
      <c r="A31" s="355" t="s">
        <v>2233</v>
      </c>
      <c r="B31" s="366" t="str" cm="1">
        <f t="array" ref="B31">_xlfn.IFS(
    Content_!$D$7=1, VLOOKUP('Operational indicators'!$A31, Translation!$A:$S, 'Operational indicators'!B$1, FALSE),
    Content_!$D$7=2, VLOOKUP('Operational indicators'!$A31, Translation!$A:$S, 'Operational indicators'!B$1 + 6, FALSE),
    Content_!$D$7=3, VLOOKUP('Operational indicators'!$A31, Translation!$A:$S, 'Operational indicators'!B$1 + 12, FALSE)
)</f>
        <v>Транспортировка природного газа, в т.ч.</v>
      </c>
      <c r="C31" s="367" t="str" cm="1">
        <f t="array" ref="C31">_xlfn.IFS(
    Content_!$D$7=1, VLOOKUP('Operational indicators'!$A31, Translation!$A:$S, 'Operational indicators'!C$1, FALSE),
    Content_!$D$7=2, VLOOKUP('Operational indicators'!$A31, Translation!$A:$S, 'Operational indicators'!C$1 + 6, FALSE),
    Content_!$D$7=3, VLOOKUP('Operational indicators'!$A31, Translation!$A:$S, 'Operational indicators'!C$1 + 12, FALSE)
)</f>
        <v>млрд м3</v>
      </c>
      <c r="D31" s="368">
        <v>97.033149999999992</v>
      </c>
      <c r="E31" s="368">
        <v>106.83526000000001</v>
      </c>
      <c r="F31" s="368">
        <v>95.54956</v>
      </c>
      <c r="G31" s="369">
        <v>92.158740000000009</v>
      </c>
    </row>
    <row r="32" spans="1:7" ht="15.5" x14ac:dyDescent="0.35">
      <c r="A32" s="355" t="s">
        <v>2234</v>
      </c>
      <c r="B32" s="362" t="str" cm="1">
        <f t="array" ref="B32">_xlfn.IFS(
    Content_!$D$7=1, VLOOKUP('Operational indicators'!$A32, Translation!$A:$S, 'Operational indicators'!B$1, FALSE),
    Content_!$D$7=2, VLOOKUP('Operational indicators'!$A32, Translation!$A:$S, 'Operational indicators'!B$1 + 6, FALSE),
    Content_!$D$7=3, VLOOKUP('Operational indicators'!$A32, Translation!$A:$S, 'Operational indicators'!B$1 + 12, FALSE)
)</f>
        <v>по магистральным газопроводам</v>
      </c>
      <c r="C32" s="363" t="str" cm="1">
        <f t="array" ref="C32">_xlfn.IFS(
    Content_!$D$7=1, VLOOKUP('Operational indicators'!$A32, Translation!$A:$S, 'Operational indicators'!C$1, FALSE),
    Content_!$D$7=2, VLOOKUP('Operational indicators'!$A32, Translation!$A:$S, 'Operational indicators'!C$1 + 6, FALSE),
    Content_!$D$7=3, VLOOKUP('Operational indicators'!$A32, Translation!$A:$S, 'Operational indicators'!C$1 + 12, FALSE)
)</f>
        <v>млн м3</v>
      </c>
      <c r="D32" s="370">
        <v>86590.44</v>
      </c>
      <c r="E32" s="370">
        <v>95422.35</v>
      </c>
      <c r="F32" s="370">
        <v>83743.78</v>
      </c>
      <c r="G32" s="371">
        <v>79558.490000000005</v>
      </c>
    </row>
    <row r="33" spans="1:12" ht="15.5" x14ac:dyDescent="0.35">
      <c r="A33" s="355" t="s">
        <v>2235</v>
      </c>
      <c r="B33" s="362" t="str" cm="1">
        <f t="array" ref="B33">_xlfn.IFS(
    Content_!$D$7=1, VLOOKUP('Operational indicators'!$A33, Translation!$A:$S, 'Operational indicators'!B$1, FALSE),
    Content_!$D$7=2, VLOOKUP('Operational indicators'!$A33, Translation!$A:$S, 'Operational indicators'!B$1 + 6, FALSE),
    Content_!$D$7=3, VLOOKUP('Operational indicators'!$A33, Translation!$A:$S, 'Operational indicators'!B$1 + 12, FALSE)
)</f>
        <v>по газораспределительным сетям</v>
      </c>
      <c r="C33" s="363" t="str" cm="1">
        <f t="array" ref="C33">_xlfn.IFS(
    Content_!$D$7=1, VLOOKUP('Operational indicators'!$A33, Translation!$A:$S, 'Operational indicators'!C$1, FALSE),
    Content_!$D$7=2, VLOOKUP('Operational indicators'!$A33, Translation!$A:$S, 'Operational indicators'!C$1 + 6, FALSE),
    Content_!$D$7=3, VLOOKUP('Operational indicators'!$A33, Translation!$A:$S, 'Operational indicators'!C$1 + 12, FALSE)
)</f>
        <v>млн м3</v>
      </c>
      <c r="D33" s="370">
        <v>10442.709999999999</v>
      </c>
      <c r="E33" s="370">
        <v>11412.91</v>
      </c>
      <c r="F33" s="370">
        <v>11805.78</v>
      </c>
      <c r="G33" s="371">
        <v>12600.25</v>
      </c>
    </row>
    <row r="34" spans="1:12" ht="15.5" x14ac:dyDescent="0.35">
      <c r="A34" s="355" t="s">
        <v>2236</v>
      </c>
      <c r="B34" s="366" t="str" cm="1">
        <f t="array" ref="B34">_xlfn.IFS(
    Content_!$D$7=1, VLOOKUP('Operational indicators'!$A34, Translation!$A:$S, 'Operational indicators'!B$1, FALSE),
    Content_!$D$7=2, VLOOKUP('Operational indicators'!$A34, Translation!$A:$S, 'Operational indicators'!B$1 + 6, FALSE),
    Content_!$D$7=3, VLOOKUP('Operational indicators'!$A34, Translation!$A:$S, 'Operational indicators'!B$1 + 12, FALSE)
)</f>
        <v>Транспортировка нефти, в т.ч.</v>
      </c>
      <c r="C34" s="367" t="str" cm="1">
        <f t="array" ref="C34">_xlfn.IFS(
    Content_!$D$7=1, VLOOKUP('Operational indicators'!$A34, Translation!$A:$S, 'Operational indicators'!C$1, FALSE),
    Content_!$D$7=2, VLOOKUP('Operational indicators'!$A34, Translation!$A:$S, 'Operational indicators'!C$1 + 6, FALSE),
    Content_!$D$7=3, VLOOKUP('Operational indicators'!$A34, Translation!$A:$S, 'Operational indicators'!C$1 + 12, FALSE)
)</f>
        <v>тыс. тонн</v>
      </c>
      <c r="D34" s="368">
        <v>73171</v>
      </c>
      <c r="E34" s="368">
        <v>74565</v>
      </c>
      <c r="F34" s="368">
        <v>74659</v>
      </c>
      <c r="G34" s="369">
        <v>80359</v>
      </c>
    </row>
    <row r="35" spans="1:12" ht="15.5" x14ac:dyDescent="0.35">
      <c r="A35" s="355" t="s">
        <v>2237</v>
      </c>
      <c r="B35" s="362" t="str" cm="1">
        <f t="array" ref="B35">_xlfn.IFS(
    Content_!$D$7=1, VLOOKUP('Operational indicators'!$A35, Translation!$A:$S, 'Operational indicators'!B$1, FALSE),
    Content_!$D$7=2, VLOOKUP('Operational indicators'!$A35, Translation!$A:$S, 'Operational indicators'!B$1 + 6, FALSE),
    Content_!$D$7=3, VLOOKUP('Operational indicators'!$A35, Translation!$A:$S, 'Operational indicators'!B$1 + 12, FALSE)
)</f>
        <v>по магистральным трубопроводам</v>
      </c>
      <c r="C35" s="363" t="str" cm="1">
        <f t="array" ref="C35">_xlfn.IFS(
    Content_!$D$7=1, VLOOKUP('Operational indicators'!$A35, Translation!$A:$S, 'Operational indicators'!C$1, FALSE),
    Content_!$D$7=2, VLOOKUP('Operational indicators'!$A35, Translation!$A:$S, 'Operational indicators'!C$1 + 6, FALSE),
    Content_!$D$7=3, VLOOKUP('Operational indicators'!$A35, Translation!$A:$S, 'Operational indicators'!C$1 + 12, FALSE)
)</f>
        <v>тыс. тонн</v>
      </c>
      <c r="D35" s="370">
        <v>64181</v>
      </c>
      <c r="E35" s="370">
        <v>64710</v>
      </c>
      <c r="F35" s="370">
        <v>65316</v>
      </c>
      <c r="G35" s="371">
        <v>69581</v>
      </c>
    </row>
    <row r="36" spans="1:12" ht="15.5" x14ac:dyDescent="0.35">
      <c r="A36" s="355" t="s">
        <v>2238</v>
      </c>
      <c r="B36" s="362" t="str" cm="1">
        <f t="array" ref="B36">_xlfn.IFS(
    Content_!$D$7=1, VLOOKUP('Operational indicators'!$A36, Translation!$A:$S, 'Operational indicators'!B$1, FALSE),
    Content_!$D$7=2, VLOOKUP('Operational indicators'!$A36, Translation!$A:$S, 'Operational indicators'!B$1 + 6, FALSE),
    Content_!$D$7=3, VLOOKUP('Operational indicators'!$A36, Translation!$A:$S, 'Operational indicators'!B$1 + 12, FALSE)
)</f>
        <v>морским сообщением (танкеры)</v>
      </c>
      <c r="C36" s="363" t="str" cm="1">
        <f t="array" ref="C36">_xlfn.IFS(
    Content_!$D$7=1, VLOOKUP('Operational indicators'!$A36, Translation!$A:$S, 'Operational indicators'!C$1, FALSE),
    Content_!$D$7=2, VLOOKUP('Operational indicators'!$A36, Translation!$A:$S, 'Operational indicators'!C$1 + 6, FALSE),
    Content_!$D$7=3, VLOOKUP('Operational indicators'!$A36, Translation!$A:$S, 'Operational indicators'!C$1 + 12, FALSE)
)</f>
        <v>тыс. тонн</v>
      </c>
      <c r="D36" s="370">
        <v>8990</v>
      </c>
      <c r="E36" s="370">
        <v>9855</v>
      </c>
      <c r="F36" s="370">
        <v>9343</v>
      </c>
      <c r="G36" s="371">
        <v>10778</v>
      </c>
    </row>
    <row r="37" spans="1:12" x14ac:dyDescent="0.35">
      <c r="A37" s="355" t="s">
        <v>2239</v>
      </c>
      <c r="B37" s="882" t="str" cm="1">
        <f t="array" ref="B37">_xlfn.IFS(
    Content_!$D$7=1, VLOOKUP('Operational indicators'!$A37, Translation!$A:$S, 'Operational indicators'!B$1, FALSE),
    Content_!$D$7=2, VLOOKUP('Operational indicators'!$A37, Translation!$A:$S, 'Operational indicators'!B$1 + 6, FALSE),
    Content_!$D$7=3, VLOOKUP('Operational indicators'!$A37, Translation!$A:$S, 'Operational indicators'!B$1 + 12, FALSE)
)</f>
        <v>Энергетика</v>
      </c>
      <c r="C37" s="882" cm="1">
        <f t="array" ref="C37">_xlfn.IFS(
    Content_!$D$7=1, VLOOKUP('Operational indicators'!$A37, Translation!$A:$S, 'Operational indicators'!C$1, FALSE),
    Content_!$D$7=2, VLOOKUP('Operational indicators'!$A37, Translation!$A:$S, 'Operational indicators'!C$1 + 6, FALSE),
    Content_!$D$7=3, VLOOKUP('Operational indicators'!$A37, Translation!$A:$S, 'Operational indicators'!C$1 + 12, FALSE)
)</f>
        <v>0</v>
      </c>
      <c r="D37" s="882" cm="1">
        <f t="array" ref="D37">_xlfn.IFS(
    Content_!$D$7=1, VLOOKUP('Operational indicators'!$A37, Translation!$A:$S, 'Operational indicators'!D$1, FALSE),
    Content_!$D$7=2, VLOOKUP('Operational indicators'!$A37, Translation!$A:$S, 'Operational indicators'!D$1 + 6, FALSE),
    Content_!$D$7=3, VLOOKUP('Operational indicators'!$A37, Translation!$A:$S, 'Operational indicators'!D$1 + 12, FALSE)
)</f>
        <v>0</v>
      </c>
      <c r="E37" s="882" cm="1">
        <f t="array" ref="E37">_xlfn.IFS(
    Content_!$D$7=1, VLOOKUP('Operational indicators'!$A37, Translation!$A:$S, 'Operational indicators'!E$1, FALSE),
    Content_!$D$7=2, VLOOKUP('Operational indicators'!$A37, Translation!$A:$S, 'Operational indicators'!E$1 + 6, FALSE),
    Content_!$D$7=3, VLOOKUP('Operational indicators'!$A37, Translation!$A:$S, 'Operational indicators'!E$1 + 12, FALSE)
)</f>
        <v>0</v>
      </c>
      <c r="F37" s="882" cm="1">
        <f t="array" ref="F37">_xlfn.IFS(
    Content_!$D$7=1, VLOOKUP('Operational indicators'!$A37, Translation!$A:$S, 'Operational indicators'!F$1, FALSE),
    Content_!$D$7=2, VLOOKUP('Operational indicators'!$A37, Translation!$A:$S, 'Operational indicators'!F$1 + 6, FALSE),
    Content_!$D$7=3, VLOOKUP('Operational indicators'!$A37, Translation!$A:$S, 'Operational indicators'!F$1 + 12, FALSE)
)</f>
        <v>0</v>
      </c>
      <c r="G37" s="882" cm="1">
        <f t="array" ref="G37">_xlfn.IFS(
    Content_!$D$7=1, VLOOKUP('Operational indicators'!$A37, Translation!$A:$S, 'Operational indicators'!G$1, FALSE),
    Content_!$D$7=2, VLOOKUP('Operational indicators'!$A37, Translation!$A:$S, 'Operational indicators'!G$1 + 6, FALSE),
    Content_!$D$7=3, VLOOKUP('Operational indicators'!$A37, Translation!$A:$S, 'Operational indicators'!G$1 + 12, FALSE)
)</f>
        <v>0</v>
      </c>
    </row>
    <row r="38" spans="1:12" ht="15.5" x14ac:dyDescent="0.35">
      <c r="A38" s="355" t="s">
        <v>2240</v>
      </c>
      <c r="B38" s="366" t="str" cm="1">
        <f t="array" ref="B38">_xlfn.IFS(
    Content_!$D$7=1, VLOOKUP('Operational indicators'!$A38, Translation!$A:$S, 'Operational indicators'!B$1, FALSE),
    Content_!$D$7=2, VLOOKUP('Operational indicators'!$A38, Translation!$A:$S, 'Operational indicators'!B$1 + 6, FALSE),
    Content_!$D$7=3, VLOOKUP('Operational indicators'!$A38, Translation!$A:$S, 'Operational indicators'!B$1 + 12, FALSE)
)</f>
        <v>Объем производства электроэнергии, в т.ч.</v>
      </c>
      <c r="C38" s="367" t="str" cm="1">
        <f t="array" ref="C38">_xlfn.IFS(
    Content_!$D$7=1, VLOOKUP('Operational indicators'!$A38, Translation!$A:$S, 'Operational indicators'!C$1, FALSE),
    Content_!$D$7=2, VLOOKUP('Operational indicators'!$A38, Translation!$A:$S, 'Operational indicators'!C$1 + 6, FALSE),
    Content_!$D$7=3, VLOOKUP('Operational indicators'!$A38, Translation!$A:$S, 'Operational indicators'!C$1 + 12, FALSE)
)</f>
        <v>млрд кВт*ч</v>
      </c>
      <c r="D38" s="372">
        <f>SUM(D39:D45)</f>
        <v>35.724862719000001</v>
      </c>
      <c r="E38" s="372">
        <f>SUM(E39:E45)</f>
        <v>40.901720935</v>
      </c>
      <c r="F38" s="374">
        <f>SUM(F39:F45)</f>
        <v>41.254550485791007</v>
      </c>
      <c r="G38" s="375">
        <f>SUM(G39:G45)</f>
        <v>40.498487375999993</v>
      </c>
      <c r="I38" s="376"/>
      <c r="J38" s="376"/>
      <c r="K38" s="376"/>
      <c r="L38" s="376"/>
    </row>
    <row r="39" spans="1:12" ht="15.5" x14ac:dyDescent="0.35">
      <c r="A39" s="355" t="s">
        <v>2241</v>
      </c>
      <c r="B39" s="377" t="str" cm="1">
        <f t="array" ref="B39">_xlfn.IFS(
    Content_!$D$7=1, VLOOKUP('Operational indicators'!$A39, Translation!$A:$S, 'Operational indicators'!B$1, FALSE),
    Content_!$D$7=2, VLOOKUP('Operational indicators'!$A39, Translation!$A:$S, 'Operational indicators'!B$1 + 6, FALSE),
    Content_!$D$7=3, VLOOKUP('Operational indicators'!$A39, Translation!$A:$S, 'Operational indicators'!B$1 + 12, FALSE)
)</f>
        <v>на угле</v>
      </c>
      <c r="C39" s="378" t="str" cm="1">
        <f t="array" ref="C39">_xlfn.IFS(
    Content_!$D$7=1, VLOOKUP('Operational indicators'!$A39, Translation!$A:$S, 'Operational indicators'!C$1, FALSE),
    Content_!$D$7=2, VLOOKUP('Operational indicators'!$A39, Translation!$A:$S, 'Operational indicators'!C$1 + 6, FALSE),
    Content_!$D$7=3, VLOOKUP('Operational indicators'!$A39, Translation!$A:$S, 'Operational indicators'!C$1 + 12, FALSE)
)</f>
        <v>млрд кВт*ч</v>
      </c>
      <c r="D39" s="379">
        <v>28.6</v>
      </c>
      <c r="E39" s="379">
        <v>33.200000000000003</v>
      </c>
      <c r="F39" s="380">
        <v>33.090000000000003</v>
      </c>
      <c r="G39" s="381">
        <v>32.520000000000003</v>
      </c>
    </row>
    <row r="40" spans="1:12" ht="15.5" x14ac:dyDescent="0.35">
      <c r="A40" s="355" t="s">
        <v>2242</v>
      </c>
      <c r="B40" s="362" t="str" cm="1">
        <f t="array" ref="B40">_xlfn.IFS(
    Content_!$D$7=1, VLOOKUP('Operational indicators'!$A40, Translation!$A:$S, 'Operational indicators'!B$1, FALSE),
    Content_!$D$7=2, VLOOKUP('Operational indicators'!$A40, Translation!$A:$S, 'Operational indicators'!B$1 + 6, FALSE),
    Content_!$D$7=3, VLOOKUP('Operational indicators'!$A40, Translation!$A:$S, 'Operational indicators'!B$1 + 12, FALSE)
)</f>
        <v>на газе природном</v>
      </c>
      <c r="C40" s="363" t="str" cm="1">
        <f t="array" ref="C40">_xlfn.IFS(
    Content_!$D$7=1, VLOOKUP('Operational indicators'!$A40, Translation!$A:$S, 'Operational indicators'!C$1, FALSE),
    Content_!$D$7=2, VLOOKUP('Operational indicators'!$A40, Translation!$A:$S, 'Operational indicators'!C$1 + 6, FALSE),
    Content_!$D$7=3, VLOOKUP('Operational indicators'!$A40, Translation!$A:$S, 'Operational indicators'!C$1 + 12, FALSE)
)</f>
        <v>млрд кВт*ч</v>
      </c>
      <c r="D40" s="364">
        <v>0.79020995199999999</v>
      </c>
      <c r="E40" s="364">
        <v>1.78878742</v>
      </c>
      <c r="F40" s="382">
        <v>2.0522244120000002</v>
      </c>
      <c r="G40" s="383">
        <v>1.9956256160000001</v>
      </c>
    </row>
    <row r="41" spans="1:12" ht="15.5" x14ac:dyDescent="0.35">
      <c r="A41" s="355" t="s">
        <v>2243</v>
      </c>
      <c r="B41" s="362" t="str" cm="1">
        <f t="array" ref="B41">_xlfn.IFS(
    Content_!$D$7=1, VLOOKUP('Operational indicators'!$A41, Translation!$A:$S, 'Operational indicators'!B$1, FALSE),
    Content_!$D$7=2, VLOOKUP('Operational indicators'!$A41, Translation!$A:$S, 'Operational indicators'!B$1 + 6, FALSE),
    Content_!$D$7=3, VLOOKUP('Operational indicators'!$A41, Translation!$A:$S, 'Operational indicators'!B$1 + 12, FALSE)
)</f>
        <v>на мазуте</v>
      </c>
      <c r="C41" s="363" t="str" cm="1">
        <f t="array" ref="C41">_xlfn.IFS(
    Content_!$D$7=1, VLOOKUP('Operational indicators'!$A41, Translation!$A:$S, 'Operational indicators'!C$1, FALSE),
    Content_!$D$7=2, VLOOKUP('Operational indicators'!$A41, Translation!$A:$S, 'Operational indicators'!C$1 + 6, FALSE),
    Content_!$D$7=3, VLOOKUP('Operational indicators'!$A41, Translation!$A:$S, 'Operational indicators'!C$1 + 12, FALSE)
)</f>
        <v>млрд кВт*ч</v>
      </c>
      <c r="D41" s="364">
        <v>0</v>
      </c>
      <c r="E41" s="364">
        <v>0</v>
      </c>
      <c r="F41" s="382">
        <v>0</v>
      </c>
      <c r="G41" s="383">
        <v>0</v>
      </c>
    </row>
    <row r="42" spans="1:12" ht="15.5" x14ac:dyDescent="0.35">
      <c r="A42" s="355" t="s">
        <v>2244</v>
      </c>
      <c r="B42" s="362" t="str" cm="1">
        <f t="array" ref="B42">_xlfn.IFS(
    Content_!$D$7=1, VLOOKUP('Operational indicators'!$A42, Translation!$A:$S, 'Operational indicators'!B$1, FALSE),
    Content_!$D$7=2, VLOOKUP('Operational indicators'!$A42, Translation!$A:$S, 'Operational indicators'!B$1 + 6, FALSE),
    Content_!$D$7=3, VLOOKUP('Operational indicators'!$A42, Translation!$A:$S, 'Operational indicators'!B$1 + 12, FALSE)
)</f>
        <v>ГЭС</v>
      </c>
      <c r="C42" s="363" t="str" cm="1">
        <f t="array" ref="C42">_xlfn.IFS(
    Content_!$D$7=1, VLOOKUP('Operational indicators'!$A42, Translation!$A:$S, 'Operational indicators'!C$1, FALSE),
    Content_!$D$7=2, VLOOKUP('Operational indicators'!$A42, Translation!$A:$S, 'Operational indicators'!C$1 + 6, FALSE),
    Content_!$D$7=3, VLOOKUP('Operational indicators'!$A42, Translation!$A:$S, 'Operational indicators'!C$1 + 12, FALSE)
)</f>
        <v>млрд кВт*ч</v>
      </c>
      <c r="D42" s="364">
        <v>6.0600000000000005</v>
      </c>
      <c r="E42" s="364">
        <v>5.64</v>
      </c>
      <c r="F42" s="382">
        <v>5.75</v>
      </c>
      <c r="G42" s="383">
        <v>5.51</v>
      </c>
    </row>
    <row r="43" spans="1:12" ht="15.5" x14ac:dyDescent="0.35">
      <c r="A43" s="355" t="s">
        <v>2245</v>
      </c>
      <c r="B43" s="362" t="str" cm="1">
        <f t="array" ref="B43">_xlfn.IFS(
    Content_!$D$7=1, VLOOKUP('Operational indicators'!$A43, Translation!$A:$S, 'Operational indicators'!B$1, FALSE),
    Content_!$D$7=2, VLOOKUP('Operational indicators'!$A43, Translation!$A:$S, 'Operational indicators'!B$1 + 6, FALSE),
    Content_!$D$7=3, VLOOKUP('Operational indicators'!$A43, Translation!$A:$S, 'Operational indicators'!B$1 + 12, FALSE)
)</f>
        <v>ВЭС</v>
      </c>
      <c r="C43" s="363" t="str" cm="1">
        <f t="array" ref="C43">_xlfn.IFS(
    Content_!$D$7=1, VLOOKUP('Operational indicators'!$A43, Translation!$A:$S, 'Operational indicators'!C$1, FALSE),
    Content_!$D$7=2, VLOOKUP('Operational indicators'!$A43, Translation!$A:$S, 'Operational indicators'!C$1 + 6, FALSE),
    Content_!$D$7=3, VLOOKUP('Operational indicators'!$A43, Translation!$A:$S, 'Operational indicators'!C$1 + 12, FALSE)
)</f>
        <v>млрд кВт*ч</v>
      </c>
      <c r="D43" s="364">
        <v>0.16281000000000001</v>
      </c>
      <c r="E43" s="364">
        <v>0.15976000000000001</v>
      </c>
      <c r="F43" s="382">
        <v>0.23849999999999999</v>
      </c>
      <c r="G43" s="383">
        <v>0.37938</v>
      </c>
    </row>
    <row r="44" spans="1:12" ht="15.5" x14ac:dyDescent="0.35">
      <c r="A44" s="355" t="s">
        <v>2246</v>
      </c>
      <c r="B44" s="362" t="str" cm="1">
        <f t="array" ref="B44">_xlfn.IFS(
    Content_!$D$7=1, VLOOKUP('Operational indicators'!$A44, Translation!$A:$S, 'Operational indicators'!B$1, FALSE),
    Content_!$D$7=2, VLOOKUP('Operational indicators'!$A44, Translation!$A:$S, 'Operational indicators'!B$1 + 6, FALSE),
    Content_!$D$7=3, VLOOKUP('Operational indicators'!$A44, Translation!$A:$S, 'Operational indicators'!B$1 + 12, FALSE)
)</f>
        <v>СЭС</v>
      </c>
      <c r="C44" s="363" t="str" cm="1">
        <f t="array" ref="C44">_xlfn.IFS(
    Content_!$D$7=1, VLOOKUP('Operational indicators'!$A44, Translation!$A:$S, 'Operational indicators'!C$1, FALSE),
    Content_!$D$7=2, VLOOKUP('Operational indicators'!$A44, Translation!$A:$S, 'Operational indicators'!C$1 + 6, FALSE),
    Content_!$D$7=3, VLOOKUP('Operational indicators'!$A44, Translation!$A:$S, 'Operational indicators'!C$1 + 12, FALSE)
)</f>
        <v>млрд кВт*ч</v>
      </c>
      <c r="D44" s="364">
        <v>7.3893070000000003E-3</v>
      </c>
      <c r="E44" s="364">
        <v>8.6218860000000005E-3</v>
      </c>
      <c r="F44" s="382">
        <v>8.2466517909999988E-3</v>
      </c>
      <c r="G44" s="383">
        <v>8.4497540000000003E-3</v>
      </c>
    </row>
    <row r="45" spans="1:12" ht="15.5" x14ac:dyDescent="0.35">
      <c r="A45" s="355" t="s">
        <v>2247</v>
      </c>
      <c r="B45" s="384" t="str" cm="1">
        <f t="array" ref="B45">_xlfn.IFS(
    Content_!$D$7=1, VLOOKUP('Operational indicators'!$A45, Translation!$A:$S, 'Operational indicators'!B$1, FALSE),
    Content_!$D$7=2, VLOOKUP('Operational indicators'!$A45, Translation!$A:$S, 'Operational indicators'!B$1 + 6, FALSE),
    Content_!$D$7=3, VLOOKUP('Operational indicators'!$A45, Translation!$A:$S, 'Operational indicators'!B$1 + 12, FALSE)
)</f>
        <v>Производство электроэнергии от турбины ТОО «СКЗ-U»</v>
      </c>
      <c r="C45" s="385" t="str" cm="1">
        <f t="array" ref="C45">_xlfn.IFS(
    Content_!$D$7=1, VLOOKUP('Operational indicators'!$A45, Translation!$A:$S, 'Operational indicators'!C$1, FALSE),
    Content_!$D$7=2, VLOOKUP('Operational indicators'!$A45, Translation!$A:$S, 'Operational indicators'!C$1 + 6, FALSE),
    Content_!$D$7=3, VLOOKUP('Operational indicators'!$A45, Translation!$A:$S, 'Operational indicators'!C$1 + 12, FALSE)
)</f>
        <v>млрд кВт*ч</v>
      </c>
      <c r="D45" s="386">
        <v>0.10445346000000001</v>
      </c>
      <c r="E45" s="386">
        <v>0.10455162899999999</v>
      </c>
      <c r="F45" s="387">
        <v>0.11557942199999999</v>
      </c>
      <c r="G45" s="388">
        <v>8.5032005999999993E-2</v>
      </c>
    </row>
    <row r="46" spans="1:12" ht="15.5" x14ac:dyDescent="0.35">
      <c r="A46" s="355" t="s">
        <v>2248</v>
      </c>
      <c r="B46" s="377" t="str" cm="1">
        <f t="array" ref="B46">_xlfn.IFS(
    Content_!$D$7=1, VLOOKUP('Operational indicators'!$A46, Translation!$A:$S, 'Operational indicators'!B$1, FALSE),
    Content_!$D$7=2, VLOOKUP('Operational indicators'!$A46, Translation!$A:$S, 'Operational indicators'!B$1 + 6, FALSE),
    Content_!$D$7=3, VLOOKUP('Operational indicators'!$A46, Translation!$A:$S, 'Operational indicators'!B$1 + 12, FALSE)
)</f>
        <v>Протяженность воздушных и кабельных линий (ЛЭП 0,4-220 кВ)</v>
      </c>
      <c r="C46" s="378" t="str" cm="1">
        <f t="array" ref="C46">_xlfn.IFS(
    Content_!$D$7=1, VLOOKUP('Operational indicators'!$A46, Translation!$A:$S, 'Operational indicators'!C$1, FALSE),
    Content_!$D$7=2, VLOOKUP('Operational indicators'!$A46, Translation!$A:$S, 'Operational indicators'!C$1 + 6, FALSE),
    Content_!$D$7=3, VLOOKUP('Operational indicators'!$A46, Translation!$A:$S, 'Operational indicators'!C$1 + 12, FALSE)
)</f>
        <v>км</v>
      </c>
      <c r="D46" s="389">
        <v>47005.750999999997</v>
      </c>
      <c r="E46" s="389">
        <v>41787.095000000001</v>
      </c>
      <c r="F46" s="389">
        <v>41795.591999999997</v>
      </c>
      <c r="G46" s="390">
        <v>47603.777999999998</v>
      </c>
    </row>
    <row r="47" spans="1:12" ht="15.5" x14ac:dyDescent="0.35">
      <c r="A47" s="355" t="s">
        <v>2249</v>
      </c>
      <c r="B47" s="362" t="str" cm="1">
        <f t="array" ref="B47">_xlfn.IFS(
    Content_!$D$7=1, VLOOKUP('Operational indicators'!$A47, Translation!$A:$S, 'Operational indicators'!B$1, FALSE),
    Content_!$D$7=2, VLOOKUP('Operational indicators'!$A47, Translation!$A:$S, 'Operational indicators'!B$1 + 6, FALSE),
    Content_!$D$7=3, VLOOKUP('Operational indicators'!$A47, Translation!$A:$S, 'Operational indicators'!B$1 + 12, FALSE)
)</f>
        <v>Протяженность воздушных и кабельных линий (ЛЭП 330-500 кВ)</v>
      </c>
      <c r="C47" s="363" t="str" cm="1">
        <f t="array" ref="C47">_xlfn.IFS(
    Content_!$D$7=1, VLOOKUP('Operational indicators'!$A47, Translation!$A:$S, 'Operational indicators'!C$1, FALSE),
    Content_!$D$7=2, VLOOKUP('Operational indicators'!$A47, Translation!$A:$S, 'Operational indicators'!C$1 + 6, FALSE),
    Content_!$D$7=3, VLOOKUP('Operational indicators'!$A47, Translation!$A:$S, 'Operational indicators'!C$1 + 12, FALSE)
)</f>
        <v>км</v>
      </c>
      <c r="D47" s="370">
        <v>10151.257</v>
      </c>
      <c r="E47" s="370">
        <v>10145.538</v>
      </c>
      <c r="F47" s="370">
        <v>10145.538</v>
      </c>
      <c r="G47" s="371">
        <v>10145.210999999999</v>
      </c>
    </row>
    <row r="48" spans="1:12" ht="15.5" x14ac:dyDescent="0.35">
      <c r="A48" s="355" t="s">
        <v>2250</v>
      </c>
      <c r="B48" s="384" t="str" cm="1">
        <f t="array" ref="B48">_xlfn.IFS(
    Content_!$D$7=1, VLOOKUP('Operational indicators'!$A48, Translation!$A:$S, 'Operational indicators'!B$1, FALSE),
    Content_!$D$7=2, VLOOKUP('Operational indicators'!$A48, Translation!$A:$S, 'Operational indicators'!B$1 + 6, FALSE),
    Content_!$D$7=3, VLOOKUP('Operational indicators'!$A48, Translation!$A:$S, 'Operational indicators'!B$1 + 12, FALSE)
)</f>
        <v>Протяженность воздушных и кабельных линий (ЛЭП 1150 кВ)</v>
      </c>
      <c r="C48" s="385" t="str" cm="1">
        <f t="array" ref="C48">_xlfn.IFS(
    Content_!$D$7=1, VLOOKUP('Operational indicators'!$A48, Translation!$A:$S, 'Operational indicators'!C$1, FALSE),
    Content_!$D$7=2, VLOOKUP('Operational indicators'!$A48, Translation!$A:$S, 'Operational indicators'!C$1 + 6, FALSE),
    Content_!$D$7=3, VLOOKUP('Operational indicators'!$A48, Translation!$A:$S, 'Operational indicators'!C$1 + 12, FALSE)
)</f>
        <v>км</v>
      </c>
      <c r="D48" s="391">
        <v>1421.2249999999999</v>
      </c>
      <c r="E48" s="391">
        <v>1421.2249999999999</v>
      </c>
      <c r="F48" s="391">
        <v>1421.2249999999999</v>
      </c>
      <c r="G48" s="392">
        <v>1421.2249999999999</v>
      </c>
    </row>
    <row r="49" spans="1:8" ht="15.5" x14ac:dyDescent="0.35">
      <c r="A49" s="355" t="s">
        <v>2251</v>
      </c>
      <c r="B49" s="366" t="str" cm="1">
        <f t="array" ref="B49">_xlfn.IFS(
    Content_!$D$7=1, VLOOKUP('Operational indicators'!$A49, Translation!$A:$S, 'Operational indicators'!B$1, FALSE),
    Content_!$D$7=2, VLOOKUP('Operational indicators'!$A49, Translation!$A:$S, 'Operational indicators'!B$1 + 6, FALSE),
    Content_!$D$7=3, VLOOKUP('Operational indicators'!$A49, Translation!$A:$S, 'Operational indicators'!B$1 + 12, FALSE)
)</f>
        <v>Объем добычи угля</v>
      </c>
      <c r="C49" s="367" t="str" cm="1">
        <f t="array" ref="C49">_xlfn.IFS(
    Content_!$D$7=1, VLOOKUP('Operational indicators'!$A49, Translation!$A:$S, 'Operational indicators'!C$1, FALSE),
    Content_!$D$7=2, VLOOKUP('Operational indicators'!$A49, Translation!$A:$S, 'Operational indicators'!C$1 + 6, FALSE),
    Content_!$D$7=3, VLOOKUP('Operational indicators'!$A49, Translation!$A:$S, 'Operational indicators'!C$1 + 12, FALSE)
)</f>
        <v>млн тонн</v>
      </c>
      <c r="D49" s="372">
        <v>43.3</v>
      </c>
      <c r="E49" s="372">
        <v>44.6</v>
      </c>
      <c r="F49" s="372">
        <v>42.47</v>
      </c>
      <c r="G49" s="373">
        <v>42.93</v>
      </c>
      <c r="H49" s="393"/>
    </row>
    <row r="50" spans="1:8" x14ac:dyDescent="0.35">
      <c r="A50" s="355" t="s">
        <v>2252</v>
      </c>
      <c r="B50" s="882" t="str" cm="1">
        <f t="array" ref="B50">_xlfn.IFS(
    Content_!$D$7=1, VLOOKUP('Operational indicators'!$A50, Translation!$A:$S, 'Operational indicators'!B$1, FALSE),
    Content_!$D$7=2, VLOOKUP('Operational indicators'!$A50, Translation!$A:$S, 'Operational indicators'!B$1 + 6, FALSE),
    Content_!$D$7=3, VLOOKUP('Operational indicators'!$A50, Translation!$A:$S, 'Operational indicators'!B$1 + 12, FALSE)
)</f>
        <v>Химическая отрасль</v>
      </c>
      <c r="C50" s="882" cm="1">
        <f t="array" ref="C50">_xlfn.IFS(
    Content_!$D$7=1, VLOOKUP('Operational indicators'!$A50, Translation!$A:$S, 'Operational indicators'!C$1, FALSE),
    Content_!$D$7=2, VLOOKUP('Operational indicators'!$A50, Translation!$A:$S, 'Operational indicators'!C$1 + 6, FALSE),
    Content_!$D$7=3, VLOOKUP('Operational indicators'!$A50, Translation!$A:$S, 'Operational indicators'!C$1 + 12, FALSE)
)</f>
        <v>0</v>
      </c>
      <c r="D50" s="882" cm="1">
        <f t="array" ref="D50">_xlfn.IFS(
    Content_!$D$7=1, VLOOKUP('Operational indicators'!$A50, Translation!$A:$S, 'Operational indicators'!D$1, FALSE),
    Content_!$D$7=2, VLOOKUP('Operational indicators'!$A50, Translation!$A:$S, 'Operational indicators'!D$1 + 6, FALSE),
    Content_!$D$7=3, VLOOKUP('Operational indicators'!$A50, Translation!$A:$S, 'Operational indicators'!D$1 + 12, FALSE)
)</f>
        <v>0</v>
      </c>
      <c r="E50" s="882" cm="1">
        <f t="array" ref="E50">_xlfn.IFS(
    Content_!$D$7=1, VLOOKUP('Operational indicators'!$A50, Translation!$A:$S, 'Operational indicators'!E$1, FALSE),
    Content_!$D$7=2, VLOOKUP('Operational indicators'!$A50, Translation!$A:$S, 'Operational indicators'!E$1 + 6, FALSE),
    Content_!$D$7=3, VLOOKUP('Operational indicators'!$A50, Translation!$A:$S, 'Operational indicators'!E$1 + 12, FALSE)
)</f>
        <v>0</v>
      </c>
      <c r="F50" s="882" cm="1">
        <f t="array" ref="F50">_xlfn.IFS(
    Content_!$D$7=1, VLOOKUP('Operational indicators'!$A50, Translation!$A:$S, 'Operational indicators'!F$1, FALSE),
    Content_!$D$7=2, VLOOKUP('Operational indicators'!$A50, Translation!$A:$S, 'Operational indicators'!F$1 + 6, FALSE),
    Content_!$D$7=3, VLOOKUP('Operational indicators'!$A50, Translation!$A:$S, 'Operational indicators'!F$1 + 12, FALSE)
)</f>
        <v>0</v>
      </c>
      <c r="G50" s="882" cm="1">
        <f t="array" ref="G50">_xlfn.IFS(
    Content_!$D$7=1, VLOOKUP('Operational indicators'!$A50, Translation!$A:$S, 'Operational indicators'!G$1, FALSE),
    Content_!$D$7=2, VLOOKUP('Operational indicators'!$A50, Translation!$A:$S, 'Operational indicators'!G$1 + 6, FALSE),
    Content_!$D$7=3, VLOOKUP('Operational indicators'!$A50, Translation!$A:$S, 'Operational indicators'!G$1 + 12, FALSE)
)</f>
        <v>0</v>
      </c>
      <c r="H50" s="393"/>
    </row>
    <row r="51" spans="1:8" ht="15.5" x14ac:dyDescent="0.35">
      <c r="A51" s="355" t="s">
        <v>2253</v>
      </c>
      <c r="B51" s="362" t="str" cm="1">
        <f t="array" ref="B51">_xlfn.IFS(
    Content_!$D$7=1, VLOOKUP('Operational indicators'!$A51, Translation!$A:$S, 'Operational indicators'!B$1, FALSE),
    Content_!$D$7=2, VLOOKUP('Operational indicators'!$A51, Translation!$A:$S, 'Operational indicators'!B$1 + 6, FALSE),
    Content_!$D$7=3, VLOOKUP('Operational indicators'!$A51, Translation!$A:$S, 'Operational indicators'!B$1 + 12, FALSE)
)</f>
        <v>Серная кислота</v>
      </c>
      <c r="C51" s="363" t="str" cm="1">
        <f t="array" ref="C51">_xlfn.IFS(
    Content_!$D$7=1, VLOOKUP('Operational indicators'!$A51, Translation!$A:$S, 'Operational indicators'!C$1, FALSE),
    Content_!$D$7=2, VLOOKUP('Operational indicators'!$A51, Translation!$A:$S, 'Operational indicators'!C$1 + 6, FALSE),
    Content_!$D$7=3, VLOOKUP('Operational indicators'!$A51, Translation!$A:$S, 'Operational indicators'!C$1 + 12, FALSE)
)</f>
        <v>тонн</v>
      </c>
      <c r="D51" s="370">
        <v>165950</v>
      </c>
      <c r="E51" s="370">
        <v>194000</v>
      </c>
      <c r="F51" s="370">
        <v>175340</v>
      </c>
      <c r="G51" s="371">
        <v>193400</v>
      </c>
      <c r="H51" s="393"/>
    </row>
    <row r="52" spans="1:8" ht="15.5" x14ac:dyDescent="0.35">
      <c r="A52" s="355" t="s">
        <v>2254</v>
      </c>
      <c r="B52" s="362" t="str" cm="1">
        <f t="array" ref="B52">_xlfn.IFS(
    Content_!$D$7=1, VLOOKUP('Operational indicators'!$A52, Translation!$A:$S, 'Operational indicators'!B$1, FALSE),
    Content_!$D$7=2, VLOOKUP('Operational indicators'!$A52, Translation!$A:$S, 'Operational indicators'!B$1 + 6, FALSE),
    Content_!$D$7=3, VLOOKUP('Operational indicators'!$A52, Translation!$A:$S, 'Operational indicators'!B$1 + 12, FALSE)
)</f>
        <v>Жидкий гербицид</v>
      </c>
      <c r="C52" s="363" t="str" cm="1">
        <f t="array" ref="C52">_xlfn.IFS(
    Content_!$D$7=1, VLOOKUP('Operational indicators'!$A52, Translation!$A:$S, 'Operational indicators'!C$1, FALSE),
    Content_!$D$7=2, VLOOKUP('Operational indicators'!$A52, Translation!$A:$S, 'Operational indicators'!C$1 + 6, FALSE),
    Content_!$D$7=3, VLOOKUP('Operational indicators'!$A52, Translation!$A:$S, 'Operational indicators'!C$1 + 12, FALSE)
)</f>
        <v>тыс. литров</v>
      </c>
      <c r="D52" s="370">
        <v>1073</v>
      </c>
      <c r="E52" s="370">
        <v>197</v>
      </c>
      <c r="F52" s="370">
        <v>603</v>
      </c>
      <c r="G52" s="371">
        <v>180.6</v>
      </c>
      <c r="H52" s="393"/>
    </row>
    <row r="53" spans="1:8" ht="15.5" x14ac:dyDescent="0.35">
      <c r="A53" s="355" t="s">
        <v>2255</v>
      </c>
      <c r="B53" s="362" t="str" cm="1">
        <f t="array" ref="B53">_xlfn.IFS(
    Content_!$D$7=1, VLOOKUP('Operational indicators'!$A53, Translation!$A:$S, 'Operational indicators'!B$1, FALSE),
    Content_!$D$7=2, VLOOKUP('Operational indicators'!$A53, Translation!$A:$S, 'Operational indicators'!B$1 + 6, FALSE),
    Content_!$D$7=3, VLOOKUP('Operational indicators'!$A53, Translation!$A:$S, 'Operational indicators'!B$1 + 12, FALSE)
)</f>
        <v>Гранулированный гербицид</v>
      </c>
      <c r="C53" s="363" t="str" cm="1">
        <f t="array" ref="C53">_xlfn.IFS(
    Content_!$D$7=1, VLOOKUP('Operational indicators'!$A53, Translation!$A:$S, 'Operational indicators'!C$1, FALSE),
    Content_!$D$7=2, VLOOKUP('Operational indicators'!$A53, Translation!$A:$S, 'Operational indicators'!C$1 + 6, FALSE),
    Content_!$D$7=3, VLOOKUP('Operational indicators'!$A53, Translation!$A:$S, 'Operational indicators'!C$1 + 12, FALSE)
)</f>
        <v>тонн</v>
      </c>
      <c r="D53" s="370">
        <v>0</v>
      </c>
      <c r="E53" s="370">
        <v>46.3</v>
      </c>
      <c r="F53" s="370">
        <v>12</v>
      </c>
      <c r="G53" s="371">
        <v>0</v>
      </c>
      <c r="H53" s="393"/>
    </row>
    <row r="54" spans="1:8" ht="15.5" x14ac:dyDescent="0.35">
      <c r="A54" s="355" t="s">
        <v>2256</v>
      </c>
      <c r="B54" s="362" t="str" cm="1">
        <f t="array" ref="B54">_xlfn.IFS(
    Content_!$D$7=1, VLOOKUP('Operational indicators'!$A54, Translation!$A:$S, 'Operational indicators'!B$1, FALSE),
    Content_!$D$7=2, VLOOKUP('Operational indicators'!$A54, Translation!$A:$S, 'Operational indicators'!B$1 + 6, FALSE),
    Content_!$D$7=3, VLOOKUP('Operational indicators'!$A54, Translation!$A:$S, 'Operational indicators'!B$1 + 12, FALSE)
)</f>
        <v>БОПП</v>
      </c>
      <c r="C54" s="363" t="str" cm="1">
        <f t="array" ref="C54">_xlfn.IFS(
    Content_!$D$7=1, VLOOKUP('Operational indicators'!$A54, Translation!$A:$S, 'Operational indicators'!C$1, FALSE),
    Content_!$D$7=2, VLOOKUP('Operational indicators'!$A54, Translation!$A:$S, 'Operational indicators'!C$1 + 6, FALSE),
    Content_!$D$7=3, VLOOKUP('Operational indicators'!$A54, Translation!$A:$S, 'Operational indicators'!C$1 + 12, FALSE)
)</f>
        <v>тонн</v>
      </c>
      <c r="D54" s="370">
        <v>8312</v>
      </c>
      <c r="E54" s="370">
        <v>9300</v>
      </c>
      <c r="F54" s="370">
        <v>5300</v>
      </c>
      <c r="G54" s="371">
        <v>5833</v>
      </c>
      <c r="H54" s="393"/>
    </row>
    <row r="55" spans="1:8" ht="15.5" x14ac:dyDescent="0.35">
      <c r="A55" s="355" t="s">
        <v>2257</v>
      </c>
      <c r="B55" s="362" t="str" cm="1">
        <f t="array" ref="B55">_xlfn.IFS(
    Content_!$D$7=1, VLOOKUP('Operational indicators'!$A55, Translation!$A:$S, 'Operational indicators'!B$1, FALSE),
    Content_!$D$7=2, VLOOKUP('Operational indicators'!$A55, Translation!$A:$S, 'Operational indicators'!B$1 + 6, FALSE),
    Content_!$D$7=3, VLOOKUP('Operational indicators'!$A55, Translation!$A:$S, 'Operational indicators'!B$1 + 12, FALSE)
)</f>
        <v>ПМ</v>
      </c>
      <c r="C55" s="363" t="str" cm="1">
        <f t="array" ref="C55">_xlfn.IFS(
    Content_!$D$7=1, VLOOKUP('Operational indicators'!$A55, Translation!$A:$S, 'Operational indicators'!C$1, FALSE),
    Content_!$D$7=2, VLOOKUP('Operational indicators'!$A55, Translation!$A:$S, 'Operational indicators'!C$1 + 6, FALSE),
    Content_!$D$7=3, VLOOKUP('Operational indicators'!$A55, Translation!$A:$S, 'Operational indicators'!C$1 + 12, FALSE)
)</f>
        <v>тыс. шт.</v>
      </c>
      <c r="D55" s="370">
        <v>17338</v>
      </c>
      <c r="E55" s="370">
        <v>15500</v>
      </c>
      <c r="F55" s="370">
        <v>15500</v>
      </c>
      <c r="G55" s="371">
        <v>17083</v>
      </c>
      <c r="H55" s="393"/>
    </row>
    <row r="56" spans="1:8" x14ac:dyDescent="0.35">
      <c r="A56" s="355" t="s">
        <v>2258</v>
      </c>
      <c r="B56" s="882" t="str" cm="1">
        <f t="array" ref="B56">_xlfn.IFS(
    Content_!$D$7=1, VLOOKUP('Operational indicators'!$A56, Translation!$A:$S, 'Operational indicators'!B$1, FALSE),
    Content_!$D$7=2, VLOOKUP('Operational indicators'!$A56, Translation!$A:$S, 'Operational indicators'!B$1 + 6, FALSE),
    Content_!$D$7=3, VLOOKUP('Operational indicators'!$A56, Translation!$A:$S, 'Operational indicators'!B$1 + 12, FALSE)
)</f>
        <v>Добыча и переработка полезных ископаемых</v>
      </c>
      <c r="C56" s="882" cm="1">
        <f t="array" ref="C56">_xlfn.IFS(
    Content_!$D$7=1, VLOOKUP('Operational indicators'!$A56, Translation!$A:$S, 'Operational indicators'!C$1, FALSE),
    Content_!$D$7=2, VLOOKUP('Operational indicators'!$A56, Translation!$A:$S, 'Operational indicators'!C$1 + 6, FALSE),
    Content_!$D$7=3, VLOOKUP('Operational indicators'!$A56, Translation!$A:$S, 'Operational indicators'!C$1 + 12, FALSE)
)</f>
        <v>0</v>
      </c>
      <c r="D56" s="882" cm="1">
        <f t="array" ref="D56">_xlfn.IFS(
    Content_!$D$7=1, VLOOKUP('Operational indicators'!$A56, Translation!$A:$S, 'Operational indicators'!D$1, FALSE),
    Content_!$D$7=2, VLOOKUP('Operational indicators'!$A56, Translation!$A:$S, 'Operational indicators'!D$1 + 6, FALSE),
    Content_!$D$7=3, VLOOKUP('Operational indicators'!$A56, Translation!$A:$S, 'Operational indicators'!D$1 + 12, FALSE)
)</f>
        <v>0</v>
      </c>
      <c r="E56" s="882" cm="1">
        <f t="array" ref="E56">_xlfn.IFS(
    Content_!$D$7=1, VLOOKUP('Operational indicators'!$A56, Translation!$A:$S, 'Operational indicators'!E$1, FALSE),
    Content_!$D$7=2, VLOOKUP('Operational indicators'!$A56, Translation!$A:$S, 'Operational indicators'!E$1 + 6, FALSE),
    Content_!$D$7=3, VLOOKUP('Operational indicators'!$A56, Translation!$A:$S, 'Operational indicators'!E$1 + 12, FALSE)
)</f>
        <v>0</v>
      </c>
      <c r="F56" s="882" cm="1">
        <f t="array" ref="F56">_xlfn.IFS(
    Content_!$D$7=1, VLOOKUP('Operational indicators'!$A56, Translation!$A:$S, 'Operational indicators'!F$1, FALSE),
    Content_!$D$7=2, VLOOKUP('Operational indicators'!$A56, Translation!$A:$S, 'Operational indicators'!F$1 + 6, FALSE),
    Content_!$D$7=3, VLOOKUP('Operational indicators'!$A56, Translation!$A:$S, 'Operational indicators'!F$1 + 12, FALSE)
)</f>
        <v>0</v>
      </c>
      <c r="G56" s="882" cm="1">
        <f t="array" ref="G56">_xlfn.IFS(
    Content_!$D$7=1, VLOOKUP('Operational indicators'!$A56, Translation!$A:$S, 'Operational indicators'!G$1, FALSE),
    Content_!$D$7=2, VLOOKUP('Operational indicators'!$A56, Translation!$A:$S, 'Operational indicators'!G$1 + 6, FALSE),
    Content_!$D$7=3, VLOOKUP('Operational indicators'!$A56, Translation!$A:$S, 'Operational indicators'!G$1 + 12, FALSE)
)</f>
        <v>0</v>
      </c>
      <c r="H56" s="393"/>
    </row>
    <row r="57" spans="1:8" ht="15.5" x14ac:dyDescent="0.35">
      <c r="A57" s="355" t="s">
        <v>2259</v>
      </c>
      <c r="B57" s="377" t="str" cm="1">
        <f t="array" ref="B57">_xlfn.IFS(
    Content_!$D$7=1, VLOOKUP('Operational indicators'!$A57, Translation!$A:$S, 'Operational indicators'!B$1, FALSE),
    Content_!$D$7=2, VLOOKUP('Operational indicators'!$A57, Translation!$A:$S, 'Operational indicators'!B$1 + 6, FALSE),
    Content_!$D$7=3, VLOOKUP('Operational indicators'!$A57, Translation!$A:$S, 'Operational indicators'!B$1 + 12, FALSE)
)</f>
        <v>Объем добычи природного урана</v>
      </c>
      <c r="C57" s="378" t="str" cm="1">
        <f t="array" ref="C57">_xlfn.IFS(
    Content_!$D$7=1, VLOOKUP('Operational indicators'!$A57, Translation!$A:$S, 'Operational indicators'!C$1, FALSE),
    Content_!$D$7=2, VLOOKUP('Operational indicators'!$A57, Translation!$A:$S, 'Operational indicators'!C$1 + 6, FALSE),
    Content_!$D$7=3, VLOOKUP('Operational indicators'!$A57, Translation!$A:$S, 'Operational indicators'!C$1 + 12, FALSE)
)</f>
        <v>тонн</v>
      </c>
      <c r="D57" s="389">
        <v>19587</v>
      </c>
      <c r="E57" s="389">
        <v>21834</v>
      </c>
      <c r="F57" s="389">
        <v>21279</v>
      </c>
      <c r="G57" s="390">
        <v>20996</v>
      </c>
      <c r="H57" s="393"/>
    </row>
    <row r="58" spans="1:8" ht="15.5" x14ac:dyDescent="0.35">
      <c r="A58" s="355" t="s">
        <v>2260</v>
      </c>
      <c r="B58" s="362" t="str" cm="1">
        <f t="array" ref="B58">_xlfn.IFS(
    Content_!$D$7=1, VLOOKUP('Operational indicators'!$A58, Translation!$A:$S, 'Operational indicators'!B$1, FALSE),
    Content_!$D$7=2, VLOOKUP('Operational indicators'!$A58, Translation!$A:$S, 'Operational indicators'!B$1 + 6, FALSE),
    Content_!$D$7=3, VLOOKUP('Operational indicators'!$A58, Translation!$A:$S, 'Operational indicators'!B$1 + 12, FALSE)
)</f>
        <v>Объем производства урановой продукции</v>
      </c>
      <c r="C58" s="363" t="str" cm="1">
        <f t="array" ref="C58">_xlfn.IFS(
    Content_!$D$7=1, VLOOKUP('Operational indicators'!$A58, Translation!$A:$S, 'Operational indicators'!C$1, FALSE),
    Content_!$D$7=2, VLOOKUP('Operational indicators'!$A58, Translation!$A:$S, 'Operational indicators'!C$1 + 6, FALSE),
    Content_!$D$7=3, VLOOKUP('Operational indicators'!$A58, Translation!$A:$S, 'Operational indicators'!C$1 + 12, FALSE)
)</f>
        <v>тонн</v>
      </c>
      <c r="D58" s="370">
        <v>19477</v>
      </c>
      <c r="E58" s="370">
        <v>21819</v>
      </c>
      <c r="F58" s="370">
        <v>21227</v>
      </c>
      <c r="G58" s="371">
        <v>21112</v>
      </c>
      <c r="H58" s="393"/>
    </row>
    <row r="59" spans="1:8" ht="15.5" x14ac:dyDescent="0.35">
      <c r="A59" s="355" t="s">
        <v>2261</v>
      </c>
      <c r="B59" s="362" t="str" cm="1">
        <f t="array" ref="B59">_xlfn.IFS(
    Content_!$D$7=1, VLOOKUP('Operational indicators'!$A59, Translation!$A:$S, 'Operational indicators'!B$1, FALSE),
    Content_!$D$7=2, VLOOKUP('Operational indicators'!$A59, Translation!$A:$S, 'Operational indicators'!B$1 + 6, FALSE),
    Content_!$D$7=3, VLOOKUP('Operational indicators'!$A59, Translation!$A:$S, 'Operational indicators'!B$1 + 12, FALSE)
)</f>
        <v>Объем производства редких металлов</v>
      </c>
      <c r="C59" s="363" t="str" cm="1">
        <f t="array" ref="C59">_xlfn.IFS(
    Content_!$D$7=1, VLOOKUP('Operational indicators'!$A59, Translation!$A:$S, 'Operational indicators'!C$1, FALSE),
    Content_!$D$7=2, VLOOKUP('Operational indicators'!$A59, Translation!$A:$S, 'Operational indicators'!C$1 + 6, FALSE),
    Content_!$D$7=3, VLOOKUP('Operational indicators'!$A59, Translation!$A:$S, 'Operational indicators'!C$1 + 12, FALSE)
)</f>
        <v>тонн</v>
      </c>
      <c r="D59" s="370">
        <v>1529.5</v>
      </c>
      <c r="E59" s="370">
        <v>1580.1</v>
      </c>
      <c r="F59" s="370">
        <v>1468.6000000000001</v>
      </c>
      <c r="G59" s="371">
        <v>1004.3</v>
      </c>
      <c r="H59" s="393"/>
    </row>
    <row r="60" spans="1:8" ht="15.5" x14ac:dyDescent="0.35">
      <c r="A60" s="355" t="s">
        <v>2262</v>
      </c>
      <c r="B60" s="362" t="str" cm="1">
        <f t="array" ref="B60">_xlfn.IFS(
    Content_!$D$7=1, VLOOKUP('Operational indicators'!$A60, Translation!$A:$S, 'Operational indicators'!B$1, FALSE),
    Content_!$D$7=2, VLOOKUP('Operational indicators'!$A60, Translation!$A:$S, 'Operational indicators'!B$1 + 6, FALSE),
    Content_!$D$7=3, VLOOKUP('Operational indicators'!$A60, Translation!$A:$S, 'Operational indicators'!B$1 + 12, FALSE)
)</f>
        <v>Объем добычи и переработки руды</v>
      </c>
      <c r="C60" s="363" t="str" cm="1">
        <f t="array" ref="C60">_xlfn.IFS(
    Content_!$D$7=1, VLOOKUP('Operational indicators'!$A60, Translation!$A:$S, 'Operational indicators'!C$1, FALSE),
    Content_!$D$7=2, VLOOKUP('Operational indicators'!$A60, Translation!$A:$S, 'Operational indicators'!C$1 + 6, FALSE),
    Content_!$D$7=3, VLOOKUP('Operational indicators'!$A60, Translation!$A:$S, 'Operational indicators'!C$1 + 12, FALSE)
)</f>
        <v>тонн</v>
      </c>
      <c r="D60" s="370">
        <v>0</v>
      </c>
      <c r="E60" s="370">
        <v>0</v>
      </c>
      <c r="F60" s="370">
        <v>181544</v>
      </c>
      <c r="G60" s="371">
        <v>0</v>
      </c>
      <c r="H60" s="394"/>
    </row>
    <row r="61" spans="1:8" ht="15.5" x14ac:dyDescent="0.35">
      <c r="A61" s="355" t="s">
        <v>2263</v>
      </c>
      <c r="B61" s="362" t="str" cm="1">
        <f t="array" ref="B61">_xlfn.IFS(
    Content_!$D$7=1, VLOOKUP('Operational indicators'!$A61, Translation!$A:$S, 'Operational indicators'!B$1, FALSE),
    Content_!$D$7=2, VLOOKUP('Operational indicators'!$A61, Translation!$A:$S, 'Operational indicators'!B$1 + 6, FALSE),
    Content_!$D$7=3, VLOOKUP('Operational indicators'!$A61, Translation!$A:$S, 'Operational indicators'!B$1 + 12, FALSE)
)</f>
        <v>Производство готовой продукции: аффинированное золото</v>
      </c>
      <c r="C61" s="363" t="str" cm="1">
        <f t="array" ref="C61">_xlfn.IFS(
    Content_!$D$7=1, VLOOKUP('Operational indicators'!$A61, Translation!$A:$S, 'Operational indicators'!C$1, FALSE),
    Content_!$D$7=2, VLOOKUP('Operational indicators'!$A61, Translation!$A:$S, 'Operational indicators'!C$1 + 6, FALSE),
    Content_!$D$7=3, VLOOKUP('Operational indicators'!$A61, Translation!$A:$S, 'Operational indicators'!C$1 + 12, FALSE)
)</f>
        <v>тонн</v>
      </c>
      <c r="D61" s="370">
        <v>33.5</v>
      </c>
      <c r="E61" s="370">
        <v>51.1</v>
      </c>
      <c r="F61" s="370">
        <v>55.6</v>
      </c>
      <c r="G61" s="371">
        <v>52.2</v>
      </c>
    </row>
    <row r="62" spans="1:8" ht="15.5" x14ac:dyDescent="0.35">
      <c r="A62" s="355" t="s">
        <v>2264</v>
      </c>
      <c r="B62" s="362" t="str" cm="1">
        <f t="array" ref="B62">_xlfn.IFS(
    Content_!$D$7=1, VLOOKUP('Operational indicators'!$A62, Translation!$A:$S, 'Operational indicators'!B$1, FALSE),
    Content_!$D$7=2, VLOOKUP('Operational indicators'!$A62, Translation!$A:$S, 'Operational indicators'!B$1 + 6, FALSE),
    Content_!$D$7=3, VLOOKUP('Operational indicators'!$A62, Translation!$A:$S, 'Operational indicators'!B$1 + 12, FALSE)
)</f>
        <v>Производство готовой продукции: аффинированное серебро</v>
      </c>
      <c r="C62" s="363" t="str" cm="1">
        <f t="array" ref="C62">_xlfn.IFS(
    Content_!$D$7=1, VLOOKUP('Operational indicators'!$A62, Translation!$A:$S, 'Operational indicators'!C$1, FALSE),
    Content_!$D$7=2, VLOOKUP('Operational indicators'!$A62, Translation!$A:$S, 'Operational indicators'!C$1 + 6, FALSE),
    Content_!$D$7=3, VLOOKUP('Operational indicators'!$A62, Translation!$A:$S, 'Operational indicators'!C$1 + 12, FALSE)
)</f>
        <v>тонн</v>
      </c>
      <c r="D62" s="370">
        <v>9</v>
      </c>
      <c r="E62" s="370">
        <v>6.4</v>
      </c>
      <c r="F62" s="370">
        <v>8.3000000000000007</v>
      </c>
      <c r="G62" s="371">
        <v>5.2</v>
      </c>
    </row>
    <row r="63" spans="1:8" ht="15.5" x14ac:dyDescent="0.35">
      <c r="A63" s="355" t="s">
        <v>2265</v>
      </c>
      <c r="B63" s="362" t="str" cm="1">
        <f t="array" ref="B63">_xlfn.IFS(
    Content_!$D$7=1, VLOOKUP('Operational indicators'!$A63, Translation!$A:$S, 'Operational indicators'!B$1, FALSE),
    Content_!$D$7=2, VLOOKUP('Operational indicators'!$A63, Translation!$A:$S, 'Operational indicators'!B$1 + 6, FALSE),
    Content_!$D$7=3, VLOOKUP('Operational indicators'!$A63, Translation!$A:$S, 'Operational indicators'!B$1 + 12, FALSE)
)</f>
        <v>Производство готовой продукции: кремний</v>
      </c>
      <c r="C63" s="363" t="str" cm="1">
        <f t="array" ref="C63">_xlfn.IFS(
    Content_!$D$7=1, VLOOKUP('Operational indicators'!$A63, Translation!$A:$S, 'Operational indicators'!C$1, FALSE),
    Content_!$D$7=2, VLOOKUP('Operational indicators'!$A63, Translation!$A:$S, 'Operational indicators'!C$1 + 6, FALSE),
    Content_!$D$7=3, VLOOKUP('Operational indicators'!$A63, Translation!$A:$S, 'Operational indicators'!C$1 + 12, FALSE)
)</f>
        <v>тонн</v>
      </c>
      <c r="D63" s="370">
        <v>0</v>
      </c>
      <c r="E63" s="370">
        <v>0</v>
      </c>
      <c r="F63" s="370">
        <v>0</v>
      </c>
      <c r="G63" s="371">
        <v>0</v>
      </c>
    </row>
    <row r="64" spans="1:8" ht="15.5" x14ac:dyDescent="0.35">
      <c r="A64" s="355" t="s">
        <v>2266</v>
      </c>
      <c r="B64" s="384" t="str" cm="1">
        <f t="array" ref="B64">_xlfn.IFS(
    Content_!$D$7=1, VLOOKUP('Operational indicators'!$A64, Translation!$A:$S, 'Operational indicators'!B$1, FALSE),
    Content_!$D$7=2, VLOOKUP('Operational indicators'!$A64, Translation!$A:$S, 'Operational indicators'!B$1 + 6, FALSE),
    Content_!$D$7=3, VLOOKUP('Operational indicators'!$A64, Translation!$A:$S, 'Operational indicators'!B$1 + 12, FALSE)
)</f>
        <v>Производство готовой продукции: кварц</v>
      </c>
      <c r="C64" s="385" t="str" cm="1">
        <f t="array" ref="C64">_xlfn.IFS(
    Content_!$D$7=1, VLOOKUP('Operational indicators'!$A64, Translation!$A:$S, 'Operational indicators'!C$1, FALSE),
    Content_!$D$7=2, VLOOKUP('Operational indicators'!$A64, Translation!$A:$S, 'Operational indicators'!C$1 + 6, FALSE),
    Content_!$D$7=3, VLOOKUP('Operational indicators'!$A64, Translation!$A:$S, 'Operational indicators'!C$1 + 12, FALSE)
)</f>
        <v>тонн</v>
      </c>
      <c r="D64" s="391">
        <v>0</v>
      </c>
      <c r="E64" s="391">
        <v>0</v>
      </c>
      <c r="F64" s="391">
        <v>0</v>
      </c>
      <c r="G64" s="392">
        <v>0</v>
      </c>
    </row>
    <row r="65" spans="1:7" x14ac:dyDescent="0.35">
      <c r="A65" s="355" t="s">
        <v>2267</v>
      </c>
      <c r="B65" s="882" t="str" cm="1">
        <f t="array" ref="B65">_xlfn.IFS(
    Content_!$D$7=1, VLOOKUP('Operational indicators'!$A65, Translation!$A:$S, 'Operational indicators'!B$1, FALSE),
    Content_!$D$7=2, VLOOKUP('Operational indicators'!$A65, Translation!$A:$S, 'Operational indicators'!B$1 + 6, FALSE),
    Content_!$D$7=3, VLOOKUP('Operational indicators'!$A65, Translation!$A:$S, 'Operational indicators'!B$1 + 12, FALSE)
)</f>
        <v>Общий объем экспорта продукции в натуральных величинах</v>
      </c>
      <c r="C65" s="882" cm="1">
        <f t="array" ref="C65">_xlfn.IFS(
    Content_!$D$7=1, VLOOKUP('Operational indicators'!$A65, Translation!$A:$S, 'Operational indicators'!C$1, FALSE),
    Content_!$D$7=2, VLOOKUP('Operational indicators'!$A65, Translation!$A:$S, 'Operational indicators'!C$1 + 6, FALSE),
    Content_!$D$7=3, VLOOKUP('Operational indicators'!$A65, Translation!$A:$S, 'Operational indicators'!C$1 + 12, FALSE)
)</f>
        <v>0</v>
      </c>
      <c r="D65" s="882" cm="1">
        <f t="array" ref="D65">_xlfn.IFS(
    Content_!$D$7=1, VLOOKUP('Operational indicators'!$A65, Translation!$A:$S, 'Operational indicators'!D$1, FALSE),
    Content_!$D$7=2, VLOOKUP('Operational indicators'!$A65, Translation!$A:$S, 'Operational indicators'!D$1 + 6, FALSE),
    Content_!$D$7=3, VLOOKUP('Operational indicators'!$A65, Translation!$A:$S, 'Operational indicators'!D$1 + 12, FALSE)
)</f>
        <v>0</v>
      </c>
      <c r="E65" s="882" cm="1">
        <f t="array" ref="E65">_xlfn.IFS(
    Content_!$D$7=1, VLOOKUP('Operational indicators'!$A65, Translation!$A:$S, 'Operational indicators'!E$1, FALSE),
    Content_!$D$7=2, VLOOKUP('Operational indicators'!$A65, Translation!$A:$S, 'Operational indicators'!E$1 + 6, FALSE),
    Content_!$D$7=3, VLOOKUP('Operational indicators'!$A65, Translation!$A:$S, 'Operational indicators'!E$1 + 12, FALSE)
)</f>
        <v>0</v>
      </c>
      <c r="F65" s="882" cm="1">
        <f t="array" ref="F65">_xlfn.IFS(
    Content_!$D$7=1, VLOOKUP('Operational indicators'!$A65, Translation!$A:$S, 'Operational indicators'!F$1, FALSE),
    Content_!$D$7=2, VLOOKUP('Operational indicators'!$A65, Translation!$A:$S, 'Operational indicators'!F$1 + 6, FALSE),
    Content_!$D$7=3, VLOOKUP('Operational indicators'!$A65, Translation!$A:$S, 'Operational indicators'!F$1 + 12, FALSE)
)</f>
        <v>0</v>
      </c>
      <c r="G65" s="882" cm="1">
        <f t="array" ref="G65">_xlfn.IFS(
    Content_!$D$7=1, VLOOKUP('Operational indicators'!$A65, Translation!$A:$S, 'Operational indicators'!G$1, FALSE),
    Content_!$D$7=2, VLOOKUP('Operational indicators'!$A65, Translation!$A:$S, 'Operational indicators'!G$1 + 6, FALSE),
    Content_!$D$7=3, VLOOKUP('Operational indicators'!$A65, Translation!$A:$S, 'Operational indicators'!G$1 + 12, FALSE)
)</f>
        <v>0</v>
      </c>
    </row>
    <row r="66" spans="1:7" ht="15.5" x14ac:dyDescent="0.35">
      <c r="A66" s="355" t="s">
        <v>2268</v>
      </c>
      <c r="B66" s="362" t="str" cm="1">
        <f t="array" ref="B66">_xlfn.IFS(
    Content_!$D$7=1, VLOOKUP('Operational indicators'!$A66, Translation!$A:$S, 'Operational indicators'!B$1, FALSE),
    Content_!$D$7=2, VLOOKUP('Operational indicators'!$A66, Translation!$A:$S, 'Operational indicators'!B$1 + 6, FALSE),
    Content_!$D$7=3, VLOOKUP('Operational indicators'!$A66, Translation!$A:$S, 'Operational indicators'!B$1 + 12, FALSE)
)</f>
        <v>Объем реализации U3O8 (консолидированный)</v>
      </c>
      <c r="C66" s="363" t="str" cm="1">
        <f t="array" ref="C66">_xlfn.IFS(
    Content_!$D$7=1, VLOOKUP('Operational indicators'!$A66, Translation!$A:$S, 'Operational indicators'!C$1, FALSE),
    Content_!$D$7=2, VLOOKUP('Operational indicators'!$A66, Translation!$A:$S, 'Operational indicators'!C$1 + 6, FALSE),
    Content_!$D$7=3, VLOOKUP('Operational indicators'!$A66, Translation!$A:$S, 'Operational indicators'!C$1 + 12, FALSE)
)</f>
        <v>тонн</v>
      </c>
      <c r="D66" s="370">
        <v>16432</v>
      </c>
      <c r="E66" s="370">
        <v>16526</v>
      </c>
      <c r="F66" s="370">
        <v>16358</v>
      </c>
      <c r="G66" s="371">
        <v>18069</v>
      </c>
    </row>
    <row r="67" spans="1:7" ht="15.5" x14ac:dyDescent="0.35">
      <c r="A67" s="355" t="s">
        <v>2269</v>
      </c>
      <c r="B67" s="362" t="str" cm="1">
        <f t="array" ref="B67">_xlfn.IFS(
    Content_!$D$7=1, VLOOKUP('Operational indicators'!$A67, Translation!$A:$S, 'Operational indicators'!B$1, FALSE),
    Content_!$D$7=2, VLOOKUP('Operational indicators'!$A67, Translation!$A:$S, 'Operational indicators'!B$1 + 6, FALSE),
    Content_!$D$7=3, VLOOKUP('Operational indicators'!$A67, Translation!$A:$S, 'Operational indicators'!B$1 + 12, FALSE)
)</f>
        <v>вкл. объем реализации Компании</v>
      </c>
      <c r="C67" s="363" t="str" cm="1">
        <f t="array" ref="C67">_xlfn.IFS(
    Content_!$D$7=1, VLOOKUP('Operational indicators'!$A67, Translation!$A:$S, 'Operational indicators'!C$1, FALSE),
    Content_!$D$7=2, VLOOKUP('Operational indicators'!$A67, Translation!$A:$S, 'Operational indicators'!C$1 + 6, FALSE),
    Content_!$D$7=3, VLOOKUP('Operational indicators'!$A67, Translation!$A:$S, 'Operational indicators'!C$1 + 12, FALSE)
)</f>
        <v>тонн</v>
      </c>
      <c r="D67" s="370">
        <v>14126</v>
      </c>
      <c r="E67" s="370">
        <v>13586</v>
      </c>
      <c r="F67" s="370">
        <v>13572</v>
      </c>
      <c r="G67" s="371">
        <v>14950</v>
      </c>
    </row>
    <row r="68" spans="1:7" x14ac:dyDescent="0.35">
      <c r="A68" s="355" t="s">
        <v>2270</v>
      </c>
      <c r="B68" s="882" t="str" cm="1">
        <f t="array" ref="B68">_xlfn.IFS(
    Content_!$D$7=1, VLOOKUP('Operational indicators'!$A68, Translation!$A:$S, 'Operational indicators'!B$1, FALSE),
    Content_!$D$7=2, VLOOKUP('Operational indicators'!$A68, Translation!$A:$S, 'Operational indicators'!B$1 + 6, FALSE),
    Content_!$D$7=3, VLOOKUP('Operational indicators'!$A68, Translation!$A:$S, 'Operational indicators'!B$1 + 12, FALSE)
)</f>
        <v>Объем продаж редких металлов</v>
      </c>
      <c r="C68" s="882" cm="1">
        <f t="array" ref="C68">_xlfn.IFS(
    Content_!$D$7=1, VLOOKUP('Operational indicators'!$A68, Translation!$A:$S, 'Operational indicators'!C$1, FALSE),
    Content_!$D$7=2, VLOOKUP('Operational indicators'!$A68, Translation!$A:$S, 'Operational indicators'!C$1 + 6, FALSE),
    Content_!$D$7=3, VLOOKUP('Operational indicators'!$A68, Translation!$A:$S, 'Operational indicators'!C$1 + 12, FALSE)
)</f>
        <v>0</v>
      </c>
      <c r="D68" s="882" cm="1">
        <f t="array" ref="D68">_xlfn.IFS(
    Content_!$D$7=1, VLOOKUP('Operational indicators'!$A68, Translation!$A:$S, 'Operational indicators'!D$1, FALSE),
    Content_!$D$7=2, VLOOKUP('Operational indicators'!$A68, Translation!$A:$S, 'Operational indicators'!D$1 + 6, FALSE),
    Content_!$D$7=3, VLOOKUP('Operational indicators'!$A68, Translation!$A:$S, 'Operational indicators'!D$1 + 12, FALSE)
)</f>
        <v>0</v>
      </c>
      <c r="E68" s="882" cm="1">
        <f t="array" ref="E68">_xlfn.IFS(
    Content_!$D$7=1, VLOOKUP('Operational indicators'!$A68, Translation!$A:$S, 'Operational indicators'!E$1, FALSE),
    Content_!$D$7=2, VLOOKUP('Operational indicators'!$A68, Translation!$A:$S, 'Operational indicators'!E$1 + 6, FALSE),
    Content_!$D$7=3, VLOOKUP('Operational indicators'!$A68, Translation!$A:$S, 'Operational indicators'!E$1 + 12, FALSE)
)</f>
        <v>0</v>
      </c>
      <c r="F68" s="882" cm="1">
        <f t="array" ref="F68">_xlfn.IFS(
    Content_!$D$7=1, VLOOKUP('Operational indicators'!$A68, Translation!$A:$S, 'Operational indicators'!F$1, FALSE),
    Content_!$D$7=2, VLOOKUP('Operational indicators'!$A68, Translation!$A:$S, 'Operational indicators'!F$1 + 6, FALSE),
    Content_!$D$7=3, VLOOKUP('Operational indicators'!$A68, Translation!$A:$S, 'Operational indicators'!F$1 + 12, FALSE)
)</f>
        <v>0</v>
      </c>
      <c r="G68" s="882" cm="1">
        <f t="array" ref="G68">_xlfn.IFS(
    Content_!$D$7=1, VLOOKUP('Operational indicators'!$A68, Translation!$A:$S, 'Operational indicators'!G$1, FALSE),
    Content_!$D$7=2, VLOOKUP('Operational indicators'!$A68, Translation!$A:$S, 'Operational indicators'!G$1 + 6, FALSE),
    Content_!$D$7=3, VLOOKUP('Operational indicators'!$A68, Translation!$A:$S, 'Operational indicators'!G$1 + 12, FALSE)
)</f>
        <v>0</v>
      </c>
    </row>
    <row r="69" spans="1:7" ht="15.5" x14ac:dyDescent="0.35">
      <c r="A69" s="355" t="s">
        <v>2271</v>
      </c>
      <c r="B69" s="362" t="str" cm="1">
        <f t="array" ref="B69">_xlfn.IFS(
    Content_!$D$7=1, VLOOKUP('Operational indicators'!$A69, Translation!$A:$S, 'Operational indicators'!B$1, FALSE),
    Content_!$D$7=2, VLOOKUP('Operational indicators'!$A69, Translation!$A:$S, 'Operational indicators'!B$1 + 6, FALSE),
    Content_!$D$7=3, VLOOKUP('Operational indicators'!$A69, Translation!$A:$S, 'Operational indicators'!B$1 + 12, FALSE)
)</f>
        <v>Бериллиевая продукция</v>
      </c>
      <c r="C69" s="363" t="str" cm="1">
        <f t="array" ref="C69">_xlfn.IFS(
    Content_!$D$7=1, VLOOKUP('Operational indicators'!$A69, Translation!$A:$S, 'Operational indicators'!C$1, FALSE),
    Content_!$D$7=2, VLOOKUP('Operational indicators'!$A69, Translation!$A:$S, 'Operational indicators'!C$1 + 6, FALSE),
    Content_!$D$7=3, VLOOKUP('Operational indicators'!$A69, Translation!$A:$S, 'Operational indicators'!C$1 + 12, FALSE)
)</f>
        <v>тонн</v>
      </c>
      <c r="D69" s="370">
        <v>1375.08</v>
      </c>
      <c r="E69" s="370">
        <v>1529.31</v>
      </c>
      <c r="F69" s="370">
        <v>1332.46</v>
      </c>
      <c r="G69" s="371">
        <v>842.8</v>
      </c>
    </row>
    <row r="70" spans="1:7" ht="15.5" x14ac:dyDescent="0.35">
      <c r="A70" s="355" t="s">
        <v>2272</v>
      </c>
      <c r="B70" s="362" t="str" cm="1">
        <f t="array" ref="B70">_xlfn.IFS(
    Content_!$D$7=1, VLOOKUP('Operational indicators'!$A70, Translation!$A:$S, 'Operational indicators'!B$1, FALSE),
    Content_!$D$7=2, VLOOKUP('Operational indicators'!$A70, Translation!$A:$S, 'Operational indicators'!B$1 + 6, FALSE),
    Content_!$D$7=3, VLOOKUP('Operational indicators'!$A70, Translation!$A:$S, 'Operational indicators'!B$1 + 12, FALSE)
)</f>
        <v>Танталовая продукция</v>
      </c>
      <c r="C70" s="363" t="str" cm="1">
        <f t="array" ref="C70">_xlfn.IFS(
    Content_!$D$7=1, VLOOKUP('Operational indicators'!$A70, Translation!$A:$S, 'Operational indicators'!C$1, FALSE),
    Content_!$D$7=2, VLOOKUP('Operational indicators'!$A70, Translation!$A:$S, 'Operational indicators'!C$1 + 6, FALSE),
    Content_!$D$7=3, VLOOKUP('Operational indicators'!$A70, Translation!$A:$S, 'Operational indicators'!C$1 + 12, FALSE)
)</f>
        <v>тонн</v>
      </c>
      <c r="D70" s="370">
        <v>143.72999999999999</v>
      </c>
      <c r="E70" s="370">
        <v>165.4</v>
      </c>
      <c r="F70" s="370">
        <v>165.52</v>
      </c>
      <c r="G70" s="371">
        <v>153.80000000000001</v>
      </c>
    </row>
    <row r="71" spans="1:7" ht="15.5" x14ac:dyDescent="0.35">
      <c r="A71" s="355" t="s">
        <v>2273</v>
      </c>
      <c r="B71" s="362" t="str" cm="1">
        <f t="array" ref="B71">_xlfn.IFS(
    Content_!$D$7=1, VLOOKUP('Operational indicators'!$A71, Translation!$A:$S, 'Operational indicators'!B$1, FALSE),
    Content_!$D$7=2, VLOOKUP('Operational indicators'!$A71, Translation!$A:$S, 'Operational indicators'!B$1 + 6, FALSE),
    Content_!$D$7=3, VLOOKUP('Operational indicators'!$A71, Translation!$A:$S, 'Operational indicators'!B$1 + 12, FALSE)
)</f>
        <v>Ниобиевая продукция</v>
      </c>
      <c r="C71" s="363" t="str" cm="1">
        <f t="array" ref="C71">_xlfn.IFS(
    Content_!$D$7=1, VLOOKUP('Operational indicators'!$A71, Translation!$A:$S, 'Operational indicators'!C$1, FALSE),
    Content_!$D$7=2, VLOOKUP('Operational indicators'!$A71, Translation!$A:$S, 'Operational indicators'!C$1 + 6, FALSE),
    Content_!$D$7=3, VLOOKUP('Operational indicators'!$A71, Translation!$A:$S, 'Operational indicators'!C$1 + 12, FALSE)
)</f>
        <v>тонн</v>
      </c>
      <c r="D71" s="370">
        <v>16.11</v>
      </c>
      <c r="E71" s="370">
        <v>8.24</v>
      </c>
      <c r="F71" s="370">
        <v>13.45</v>
      </c>
      <c r="G71" s="371">
        <v>7.7</v>
      </c>
    </row>
    <row r="72" spans="1:7" x14ac:dyDescent="0.35">
      <c r="A72" s="355" t="s">
        <v>2274</v>
      </c>
      <c r="B72" s="882" t="str" cm="1">
        <f t="array" ref="B72">_xlfn.IFS(
    Content_!$D$7=1, VLOOKUP('Operational indicators'!$A72, Translation!$A:$S, 'Operational indicators'!B$1, FALSE),
    Content_!$D$7=2, VLOOKUP('Operational indicators'!$A72, Translation!$A:$S, 'Operational indicators'!B$1 + 6, FALSE),
    Content_!$D$7=3, VLOOKUP('Operational indicators'!$A72, Translation!$A:$S, 'Operational indicators'!B$1 + 12, FALSE)
)</f>
        <v>Услуги связи</v>
      </c>
      <c r="C72" s="882" cm="1">
        <f t="array" ref="C72">_xlfn.IFS(
    Content_!$D$7=1, VLOOKUP('Operational indicators'!$A72, Translation!$A:$S, 'Operational indicators'!C$1, FALSE),
    Content_!$D$7=2, VLOOKUP('Operational indicators'!$A72, Translation!$A:$S, 'Operational indicators'!C$1 + 6, FALSE),
    Content_!$D$7=3, VLOOKUP('Operational indicators'!$A72, Translation!$A:$S, 'Operational indicators'!C$1 + 12, FALSE)
)</f>
        <v>0</v>
      </c>
      <c r="D72" s="882" cm="1">
        <f t="array" ref="D72">_xlfn.IFS(
    Content_!$D$7=1, VLOOKUP('Operational indicators'!$A72, Translation!$A:$S, 'Operational indicators'!D$1, FALSE),
    Content_!$D$7=2, VLOOKUP('Operational indicators'!$A72, Translation!$A:$S, 'Operational indicators'!D$1 + 6, FALSE),
    Content_!$D$7=3, VLOOKUP('Operational indicators'!$A72, Translation!$A:$S, 'Operational indicators'!D$1 + 12, FALSE)
)</f>
        <v>0</v>
      </c>
      <c r="E72" s="882" cm="1">
        <f t="array" ref="E72">_xlfn.IFS(
    Content_!$D$7=1, VLOOKUP('Operational indicators'!$A72, Translation!$A:$S, 'Operational indicators'!E$1, FALSE),
    Content_!$D$7=2, VLOOKUP('Operational indicators'!$A72, Translation!$A:$S, 'Operational indicators'!E$1 + 6, FALSE),
    Content_!$D$7=3, VLOOKUP('Operational indicators'!$A72, Translation!$A:$S, 'Operational indicators'!E$1 + 12, FALSE)
)</f>
        <v>0</v>
      </c>
      <c r="F72" s="882" cm="1">
        <f t="array" ref="F72">_xlfn.IFS(
    Content_!$D$7=1, VLOOKUP('Operational indicators'!$A72, Translation!$A:$S, 'Operational indicators'!F$1, FALSE),
    Content_!$D$7=2, VLOOKUP('Operational indicators'!$A72, Translation!$A:$S, 'Operational indicators'!F$1 + 6, FALSE),
    Content_!$D$7=3, VLOOKUP('Operational indicators'!$A72, Translation!$A:$S, 'Operational indicators'!F$1 + 12, FALSE)
)</f>
        <v>0</v>
      </c>
      <c r="G72" s="882" cm="1">
        <f t="array" ref="G72">_xlfn.IFS(
    Content_!$D$7=1, VLOOKUP('Operational indicators'!$A72, Translation!$A:$S, 'Operational indicators'!G$1, FALSE),
    Content_!$D$7=2, VLOOKUP('Operational indicators'!$A72, Translation!$A:$S, 'Operational indicators'!G$1 + 6, FALSE),
    Content_!$D$7=3, VLOOKUP('Operational indicators'!$A72, Translation!$A:$S, 'Operational indicators'!G$1 + 12, FALSE)
)</f>
        <v>0</v>
      </c>
    </row>
    <row r="73" spans="1:7" ht="15.5" x14ac:dyDescent="0.35">
      <c r="A73" s="355" t="s">
        <v>2275</v>
      </c>
      <c r="B73" s="362" t="str" cm="1">
        <f t="array" ref="B73">_xlfn.IFS(
    Content_!$D$7=1, VLOOKUP('Operational indicators'!$A73, Translation!$A:$S, 'Operational indicators'!B$1, FALSE),
    Content_!$D$7=2, VLOOKUP('Operational indicators'!$A73, Translation!$A:$S, 'Operational indicators'!B$1 + 6, FALSE),
    Content_!$D$7=3, VLOOKUP('Operational indicators'!$A73, Translation!$A:$S, 'Operational indicators'!B$1 + 12, FALSE)
)</f>
        <v>Число фиксированных линий</v>
      </c>
      <c r="C73" s="363" t="str" cm="1">
        <f t="array" ref="C73">_xlfn.IFS(
    Content_!$D$7=1, VLOOKUP('Operational indicators'!$A73, Translation!$A:$S, 'Operational indicators'!C$1, FALSE),
    Content_!$D$7=2, VLOOKUP('Operational indicators'!$A73, Translation!$A:$S, 'Operational indicators'!C$1 + 6, FALSE),
    Content_!$D$7=3, VLOOKUP('Operational indicators'!$A73, Translation!$A:$S, 'Operational indicators'!C$1 + 12, FALSE)
)</f>
        <v>тыс. линий</v>
      </c>
      <c r="D73" s="370">
        <v>0</v>
      </c>
      <c r="E73" s="370">
        <v>2774.5549999999998</v>
      </c>
      <c r="F73" s="370">
        <v>2651.4540000000002</v>
      </c>
      <c r="G73" s="371">
        <v>2510.5070000000001</v>
      </c>
    </row>
    <row r="74" spans="1:7" ht="15.5" x14ac:dyDescent="0.35">
      <c r="A74" s="355" t="s">
        <v>2276</v>
      </c>
      <c r="B74" s="362" t="str" cm="1">
        <f t="array" ref="B74">_xlfn.IFS(
    Content_!$D$7=1, VLOOKUP('Operational indicators'!$A74, Translation!$A:$S, 'Operational indicators'!B$1, FALSE),
    Content_!$D$7=2, VLOOKUP('Operational indicators'!$A74, Translation!$A:$S, 'Operational indicators'!B$1 + 6, FALSE),
    Content_!$D$7=3, VLOOKUP('Operational indicators'!$A74, Translation!$A:$S, 'Operational indicators'!B$1 + 12, FALSE)
)</f>
        <v>Количество абонентов широкополосного доступа</v>
      </c>
      <c r="C74" s="363" t="str" cm="1">
        <f t="array" ref="C74">_xlfn.IFS(
    Content_!$D$7=1, VLOOKUP('Operational indicators'!$A74, Translation!$A:$S, 'Operational indicators'!C$1, FALSE),
    Content_!$D$7=2, VLOOKUP('Operational indicators'!$A74, Translation!$A:$S, 'Operational indicators'!C$1 + 6, FALSE),
    Content_!$D$7=3, VLOOKUP('Operational indicators'!$A74, Translation!$A:$S, 'Operational indicators'!C$1 + 12, FALSE)
)</f>
        <v>тыс. портов</v>
      </c>
      <c r="D74" s="370">
        <v>0</v>
      </c>
      <c r="E74" s="370">
        <v>1860.7059999999999</v>
      </c>
      <c r="F74" s="370">
        <v>1863.2280000000001</v>
      </c>
      <c r="G74" s="371">
        <v>1889.309</v>
      </c>
    </row>
    <row r="75" spans="1:7" ht="15.5" x14ac:dyDescent="0.35">
      <c r="A75" s="355" t="s">
        <v>2277</v>
      </c>
      <c r="B75" s="362" t="str" cm="1">
        <f t="array" ref="B75">_xlfn.IFS(
    Content_!$D$7=1, VLOOKUP('Operational indicators'!$A75, Translation!$A:$S, 'Operational indicators'!B$1, FALSE),
    Content_!$D$7=2, VLOOKUP('Operational indicators'!$A75, Translation!$A:$S, 'Operational indicators'!B$1 + 6, FALSE),
    Content_!$D$7=3, VLOOKUP('Operational indicators'!$A75, Translation!$A:$S, 'Operational indicators'!B$1 + 12, FALSE)
)</f>
        <v>Количество абонентов платного ТВ</v>
      </c>
      <c r="C75" s="363" t="str" cm="1">
        <f t="array" ref="C75">_xlfn.IFS(
    Content_!$D$7=1, VLOOKUP('Operational indicators'!$A75, Translation!$A:$S, 'Operational indicators'!C$1, FALSE),
    Content_!$D$7=2, VLOOKUP('Operational indicators'!$A75, Translation!$A:$S, 'Operational indicators'!C$1 + 6, FALSE),
    Content_!$D$7=3, VLOOKUP('Operational indicators'!$A75, Translation!$A:$S, 'Operational indicators'!C$1 + 12, FALSE)
)</f>
        <v>тыс. точек</v>
      </c>
      <c r="D75" s="370">
        <v>0</v>
      </c>
      <c r="E75" s="370">
        <v>918.72</v>
      </c>
      <c r="F75" s="370">
        <v>930.68200000000002</v>
      </c>
      <c r="G75" s="371">
        <v>1049.2170000000001</v>
      </c>
    </row>
    <row r="76" spans="1:7" ht="15.5" x14ac:dyDescent="0.35">
      <c r="A76" s="355" t="s">
        <v>2278</v>
      </c>
      <c r="B76" s="362" t="str" cm="1">
        <f t="array" ref="B76">_xlfn.IFS(
    Content_!$D$7=1, VLOOKUP('Operational indicators'!$A76, Translation!$A:$S, 'Operational indicators'!B$1, FALSE),
    Content_!$D$7=2, VLOOKUP('Operational indicators'!$A76, Translation!$A:$S, 'Operational indicators'!B$1 + 6, FALSE),
    Content_!$D$7=3, VLOOKUP('Operational indicators'!$A76, Translation!$A:$S, 'Operational indicators'!B$1 + 12, FALSE)
)</f>
        <v>Количество абонентов мобильной связи</v>
      </c>
      <c r="C76" s="363" t="str" cm="1">
        <f t="array" ref="C76">_xlfn.IFS(
    Content_!$D$7=1, VLOOKUP('Operational indicators'!$A76, Translation!$A:$S, 'Operational indicators'!C$1, FALSE),
    Content_!$D$7=2, VLOOKUP('Operational indicators'!$A76, Translation!$A:$S, 'Operational indicators'!C$1 + 6, FALSE),
    Content_!$D$7=3, VLOOKUP('Operational indicators'!$A76, Translation!$A:$S, 'Operational indicators'!C$1 + 12, FALSE)
)</f>
        <v>млн. абонентов</v>
      </c>
      <c r="D76" s="370">
        <v>0</v>
      </c>
      <c r="E76" s="370">
        <v>14.543324999999999</v>
      </c>
      <c r="F76" s="370">
        <v>14.548861</v>
      </c>
      <c r="G76" s="371">
        <v>14.471526000000001</v>
      </c>
    </row>
    <row r="77" spans="1:7" x14ac:dyDescent="0.35">
      <c r="A77" s="355" t="s">
        <v>2279</v>
      </c>
      <c r="B77" s="882" t="str" cm="1">
        <f t="array" ref="B77">_xlfn.IFS(
    Content_!$D$7=1, VLOOKUP('Operational indicators'!$A77, Translation!$A:$S, 'Operational indicators'!B$1, FALSE),
    Content_!$D$7=2, VLOOKUP('Operational indicators'!$A77, Translation!$A:$S, 'Operational indicators'!B$1 + 6, FALSE),
    Content_!$D$7=3, VLOOKUP('Operational indicators'!$A77, Translation!$A:$S, 'Operational indicators'!B$1 + 12, FALSE)
)</f>
        <v>Авиаперевозки</v>
      </c>
      <c r="C77" s="882" cm="1">
        <f t="array" ref="C77">_xlfn.IFS(
    Content_!$D$7=1, VLOOKUP('Operational indicators'!$A77, Translation!$A:$S, 'Operational indicators'!C$1, FALSE),
    Content_!$D$7=2, VLOOKUP('Operational indicators'!$A77, Translation!$A:$S, 'Operational indicators'!C$1 + 6, FALSE),
    Content_!$D$7=3, VLOOKUP('Operational indicators'!$A77, Translation!$A:$S, 'Operational indicators'!C$1 + 12, FALSE)
)</f>
        <v>0</v>
      </c>
      <c r="D77" s="882" cm="1">
        <f t="array" ref="D77">_xlfn.IFS(
    Content_!$D$7=1, VLOOKUP('Operational indicators'!$A77, Translation!$A:$S, 'Operational indicators'!D$1, FALSE),
    Content_!$D$7=2, VLOOKUP('Operational indicators'!$A77, Translation!$A:$S, 'Operational indicators'!D$1 + 6, FALSE),
    Content_!$D$7=3, VLOOKUP('Operational indicators'!$A77, Translation!$A:$S, 'Operational indicators'!D$1 + 12, FALSE)
)</f>
        <v>0</v>
      </c>
      <c r="E77" s="882" cm="1">
        <f t="array" ref="E77">_xlfn.IFS(
    Content_!$D$7=1, VLOOKUP('Operational indicators'!$A77, Translation!$A:$S, 'Operational indicators'!E$1, FALSE),
    Content_!$D$7=2, VLOOKUP('Operational indicators'!$A77, Translation!$A:$S, 'Operational indicators'!E$1 + 6, FALSE),
    Content_!$D$7=3, VLOOKUP('Operational indicators'!$A77, Translation!$A:$S, 'Operational indicators'!E$1 + 12, FALSE)
)</f>
        <v>0</v>
      </c>
      <c r="F77" s="882" cm="1">
        <f t="array" ref="F77">_xlfn.IFS(
    Content_!$D$7=1, VLOOKUP('Operational indicators'!$A77, Translation!$A:$S, 'Operational indicators'!F$1, FALSE),
    Content_!$D$7=2, VLOOKUP('Operational indicators'!$A77, Translation!$A:$S, 'Operational indicators'!F$1 + 6, FALSE),
    Content_!$D$7=3, VLOOKUP('Operational indicators'!$A77, Translation!$A:$S, 'Operational indicators'!F$1 + 12, FALSE)
)</f>
        <v>0</v>
      </c>
      <c r="G77" s="882" cm="1">
        <f t="array" ref="G77">_xlfn.IFS(
    Content_!$D$7=1, VLOOKUP('Operational indicators'!$A77, Translation!$A:$S, 'Operational indicators'!G$1, FALSE),
    Content_!$D$7=2, VLOOKUP('Operational indicators'!$A77, Translation!$A:$S, 'Operational indicators'!G$1 + 6, FALSE),
    Content_!$D$7=3, VLOOKUP('Operational indicators'!$A77, Translation!$A:$S, 'Operational indicators'!G$1 + 12, FALSE)
)</f>
        <v>0</v>
      </c>
    </row>
    <row r="78" spans="1:7" ht="15.5" x14ac:dyDescent="0.35">
      <c r="A78" s="355" t="s">
        <v>2280</v>
      </c>
      <c r="B78" s="362" t="str" cm="1">
        <f t="array" ref="B78">_xlfn.IFS(
    Content_!$D$7=1, VLOOKUP('Operational indicators'!$A78, Translation!$A:$S, 'Operational indicators'!B$1, FALSE),
    Content_!$D$7=2, VLOOKUP('Operational indicators'!$A78, Translation!$A:$S, 'Operational indicators'!B$1 + 6, FALSE),
    Content_!$D$7=3, VLOOKUP('Operational indicators'!$A78, Translation!$A:$S, 'Operational indicators'!B$1 + 12, FALSE)
)</f>
        <v>Количество вылетов</v>
      </c>
      <c r="C78" s="363" t="str" cm="1">
        <f t="array" ref="C78">_xlfn.IFS(
    Content_!$D$7=1, VLOOKUP('Operational indicators'!$A78, Translation!$A:$S, 'Operational indicators'!C$1, FALSE),
    Content_!$D$7=2, VLOOKUP('Operational indicators'!$A78, Translation!$A:$S, 'Operational indicators'!C$1 + 6, FALSE),
    Content_!$D$7=3, VLOOKUP('Operational indicators'!$A78, Translation!$A:$S, 'Operational indicators'!C$1 + 12, FALSE)
)</f>
        <v>кол-во</v>
      </c>
      <c r="D78" s="370">
        <v>30955</v>
      </c>
      <c r="E78" s="370">
        <v>47113</v>
      </c>
      <c r="F78" s="370">
        <v>51819</v>
      </c>
      <c r="G78" s="371">
        <v>55068</v>
      </c>
    </row>
    <row r="79" spans="1:7" ht="15.5" x14ac:dyDescent="0.35">
      <c r="A79" s="355" t="s">
        <v>2281</v>
      </c>
      <c r="B79" s="362" t="str" cm="1">
        <f t="array" ref="B79">_xlfn.IFS(
    Content_!$D$7=1, VLOOKUP('Operational indicators'!$A79, Translation!$A:$S, 'Operational indicators'!B$1, FALSE),
    Content_!$D$7=2, VLOOKUP('Operational indicators'!$A79, Translation!$A:$S, 'Operational indicators'!B$1 + 6, FALSE),
    Content_!$D$7=3, VLOOKUP('Operational indicators'!$A79, Translation!$A:$S, 'Operational indicators'!B$1 + 12, FALSE)
)</f>
        <v>Средний возраст флота</v>
      </c>
      <c r="C79" s="363" t="str" cm="1">
        <f t="array" ref="C79">_xlfn.IFS(
    Content_!$D$7=1, VLOOKUP('Operational indicators'!$A79, Translation!$A:$S, 'Operational indicators'!C$1, FALSE),
    Content_!$D$7=2, VLOOKUP('Operational indicators'!$A79, Translation!$A:$S, 'Operational indicators'!C$1 + 6, FALSE),
    Content_!$D$7=3, VLOOKUP('Operational indicators'!$A79, Translation!$A:$S, 'Operational indicators'!C$1 + 12, FALSE)
)</f>
        <v>кол-во лет</v>
      </c>
      <c r="D79" s="364">
        <v>5.0999999999999996</v>
      </c>
      <c r="E79" s="364">
        <v>4.7</v>
      </c>
      <c r="F79" s="364">
        <v>5</v>
      </c>
      <c r="G79" s="365">
        <v>5.3</v>
      </c>
    </row>
    <row r="80" spans="1:7" ht="15.5" x14ac:dyDescent="0.35">
      <c r="A80" s="355" t="s">
        <v>2282</v>
      </c>
      <c r="B80" s="362" t="str" cm="1">
        <f t="array" ref="B80">_xlfn.IFS(
    Content_!$D$7=1, VLOOKUP('Operational indicators'!$A80, Translation!$A:$S, 'Operational indicators'!B$1, FALSE),
    Content_!$D$7=2, VLOOKUP('Operational indicators'!$A80, Translation!$A:$S, 'Operational indicators'!B$1 + 6, FALSE),
    Content_!$D$7=3, VLOOKUP('Operational indicators'!$A80, Translation!$A:$S, 'Operational indicators'!B$1 + 12, FALSE)
)</f>
        <v>Предельный пассажирооборот (Available Seat Kilometres)</v>
      </c>
      <c r="C80" s="363"/>
      <c r="D80" s="370">
        <v>7904320.4905276783</v>
      </c>
      <c r="E80" s="370">
        <v>13063677.648259994</v>
      </c>
      <c r="F80" s="370">
        <v>15921347.2408696</v>
      </c>
      <c r="G80" s="371">
        <v>17689651</v>
      </c>
    </row>
    <row r="81" spans="1:7" x14ac:dyDescent="0.35">
      <c r="A81" s="355" t="s">
        <v>2283</v>
      </c>
      <c r="B81" s="882" t="str" cm="1">
        <f t="array" ref="B81">_xlfn.IFS(
    Content_!$D$7=1, VLOOKUP('Operational indicators'!$A81, Translation!$A:$S, 'Operational indicators'!B$1, FALSE),
    Content_!$D$7=2, VLOOKUP('Operational indicators'!$A81, Translation!$A:$S, 'Operational indicators'!B$1 + 6, FALSE),
    Content_!$D$7=3, VLOOKUP('Operational indicators'!$A81, Translation!$A:$S, 'Operational indicators'!B$1 + 12, FALSE)
)</f>
        <v>Железнодорожные перевозки</v>
      </c>
      <c r="C81" s="882" cm="1">
        <f t="array" ref="C81">_xlfn.IFS(
    Content_!$D$7=1, VLOOKUP('Operational indicators'!$A81, Translation!$A:$S, 'Operational indicators'!C$1, FALSE),
    Content_!$D$7=2, VLOOKUP('Operational indicators'!$A81, Translation!$A:$S, 'Operational indicators'!C$1 + 6, FALSE),
    Content_!$D$7=3, VLOOKUP('Operational indicators'!$A81, Translation!$A:$S, 'Operational indicators'!C$1 + 12, FALSE)
)</f>
        <v>0</v>
      </c>
      <c r="D81" s="882" cm="1">
        <f t="array" ref="D81">_xlfn.IFS(
    Content_!$D$7=1, VLOOKUP('Operational indicators'!$A81, Translation!$A:$S, 'Operational indicators'!D$1, FALSE),
    Content_!$D$7=2, VLOOKUP('Operational indicators'!$A81, Translation!$A:$S, 'Operational indicators'!D$1 + 6, FALSE),
    Content_!$D$7=3, VLOOKUP('Operational indicators'!$A81, Translation!$A:$S, 'Operational indicators'!D$1 + 12, FALSE)
)</f>
        <v>0</v>
      </c>
      <c r="E81" s="882" cm="1">
        <f t="array" ref="E81">_xlfn.IFS(
    Content_!$D$7=1, VLOOKUP('Operational indicators'!$A81, Translation!$A:$S, 'Operational indicators'!E$1, FALSE),
    Content_!$D$7=2, VLOOKUP('Operational indicators'!$A81, Translation!$A:$S, 'Operational indicators'!E$1 + 6, FALSE),
    Content_!$D$7=3, VLOOKUP('Operational indicators'!$A81, Translation!$A:$S, 'Operational indicators'!E$1 + 12, FALSE)
)</f>
        <v>0</v>
      </c>
      <c r="F81" s="882" cm="1">
        <f t="array" ref="F81">_xlfn.IFS(
    Content_!$D$7=1, VLOOKUP('Operational indicators'!$A81, Translation!$A:$S, 'Operational indicators'!F$1, FALSE),
    Content_!$D$7=2, VLOOKUP('Operational indicators'!$A81, Translation!$A:$S, 'Operational indicators'!F$1 + 6, FALSE),
    Content_!$D$7=3, VLOOKUP('Operational indicators'!$A81, Translation!$A:$S, 'Operational indicators'!F$1 + 12, FALSE)
)</f>
        <v>0</v>
      </c>
      <c r="G81" s="882" cm="1">
        <f t="array" ref="G81">_xlfn.IFS(
    Content_!$D$7=1, VLOOKUP('Operational indicators'!$A81, Translation!$A:$S, 'Operational indicators'!G$1, FALSE),
    Content_!$D$7=2, VLOOKUP('Operational indicators'!$A81, Translation!$A:$S, 'Operational indicators'!G$1 + 6, FALSE),
    Content_!$D$7=3, VLOOKUP('Operational indicators'!$A81, Translation!$A:$S, 'Operational indicators'!G$1 + 12, FALSE)
)</f>
        <v>0</v>
      </c>
    </row>
    <row r="82" spans="1:7" ht="15.5" x14ac:dyDescent="0.35">
      <c r="A82" s="355" t="s">
        <v>2284</v>
      </c>
      <c r="B82" s="362" t="str" cm="1">
        <f t="array" ref="B82">_xlfn.IFS(
    Content_!$D$7=1, VLOOKUP('Operational indicators'!$A82, Translation!$A:$S, 'Operational indicators'!B$1, FALSE),
    Content_!$D$7=2, VLOOKUP('Operational indicators'!$A82, Translation!$A:$S, 'Operational indicators'!B$1 + 6, FALSE),
    Content_!$D$7=3, VLOOKUP('Operational indicators'!$A82, Translation!$A:$S, 'Operational indicators'!B$1 + 12, FALSE)
)</f>
        <v>Пассажиропоток</v>
      </c>
      <c r="C82" s="363" t="str" cm="1">
        <f t="array" ref="C82">_xlfn.IFS(
    Content_!$D$7=1, VLOOKUP('Operational indicators'!$A82, Translation!$A:$S, 'Operational indicators'!C$1, FALSE),
    Content_!$D$7=2, VLOOKUP('Operational indicators'!$A82, Translation!$A:$S, 'Operational indicators'!C$1 + 6, FALSE),
    Content_!$D$7=3, VLOOKUP('Operational indicators'!$A82, Translation!$A:$S, 'Operational indicators'!C$1 + 12, FALSE)
)</f>
        <v>млрд п-км</v>
      </c>
      <c r="D82" s="370">
        <v>6.4</v>
      </c>
      <c r="E82" s="370">
        <v>9.5</v>
      </c>
      <c r="F82" s="370">
        <v>12.4</v>
      </c>
      <c r="G82" s="371">
        <v>11.8</v>
      </c>
    </row>
    <row r="83" spans="1:7" ht="15.5" x14ac:dyDescent="0.35">
      <c r="A83" s="355" t="s">
        <v>2285</v>
      </c>
      <c r="B83" s="362" t="str" cm="1">
        <f t="array" ref="B83">_xlfn.IFS(
    Content_!$D$7=1, VLOOKUP('Operational indicators'!$A83, Translation!$A:$S, 'Operational indicators'!B$1, FALSE),
    Content_!$D$7=2, VLOOKUP('Operational indicators'!$A83, Translation!$A:$S, 'Operational indicators'!B$1 + 6, FALSE),
    Content_!$D$7=3, VLOOKUP('Operational indicators'!$A83, Translation!$A:$S, 'Operational indicators'!B$1 + 12, FALSE)
)</f>
        <v>Грузооборот</v>
      </c>
      <c r="C83" s="363" t="str" cm="1">
        <f t="array" ref="C83">_xlfn.IFS(
    Content_!$D$7=1, VLOOKUP('Operational indicators'!$A83, Translation!$A:$S, 'Operational indicators'!C$1, FALSE),
    Content_!$D$7=2, VLOOKUP('Operational indicators'!$A83, Translation!$A:$S, 'Operational indicators'!C$1 + 6, FALSE),
    Content_!$D$7=3, VLOOKUP('Operational indicators'!$A83, Translation!$A:$S, 'Operational indicators'!C$1 + 12, FALSE)
)</f>
        <v>млрд тонн/км</v>
      </c>
      <c r="D83" s="370">
        <v>231.8</v>
      </c>
      <c r="E83" s="370">
        <v>233.3</v>
      </c>
      <c r="F83" s="370">
        <v>245.2</v>
      </c>
      <c r="G83" s="371">
        <v>262.39999999999998</v>
      </c>
    </row>
    <row r="84" spans="1:7" x14ac:dyDescent="0.35">
      <c r="A84" s="355" t="s">
        <v>2286</v>
      </c>
      <c r="B84" s="882" t="str" cm="1">
        <f t="array" ref="B84">_xlfn.IFS(
    Content_!$D$7=1, VLOOKUP('Operational indicators'!$A84, Translation!$A:$S, 'Operational indicators'!B$1, FALSE),
    Content_!$D$7=2, VLOOKUP('Operational indicators'!$A84, Translation!$A:$S, 'Operational indicators'!B$1 + 6, FALSE),
    Content_!$D$7=3, VLOOKUP('Operational indicators'!$A84, Translation!$A:$S, 'Operational indicators'!B$1 + 12, FALSE)
)</f>
        <v>Почтовые услуги</v>
      </c>
      <c r="C84" s="882" cm="1">
        <f t="array" ref="C84">_xlfn.IFS(
    Content_!$D$7=1, VLOOKUP('Operational indicators'!$A84, Translation!$A:$S, 'Operational indicators'!C$1, FALSE),
    Content_!$D$7=2, VLOOKUP('Operational indicators'!$A84, Translation!$A:$S, 'Operational indicators'!C$1 + 6, FALSE),
    Content_!$D$7=3, VLOOKUP('Operational indicators'!$A84, Translation!$A:$S, 'Operational indicators'!C$1 + 12, FALSE)
)</f>
        <v>0</v>
      </c>
      <c r="D84" s="882" cm="1">
        <f t="array" ref="D84">_xlfn.IFS(
    Content_!$D$7=1, VLOOKUP('Operational indicators'!$A84, Translation!$A:$S, 'Operational indicators'!D$1, FALSE),
    Content_!$D$7=2, VLOOKUP('Operational indicators'!$A84, Translation!$A:$S, 'Operational indicators'!D$1 + 6, FALSE),
    Content_!$D$7=3, VLOOKUP('Operational indicators'!$A84, Translation!$A:$S, 'Operational indicators'!D$1 + 12, FALSE)
)</f>
        <v>0</v>
      </c>
      <c r="E84" s="882" cm="1">
        <f t="array" ref="E84">_xlfn.IFS(
    Content_!$D$7=1, VLOOKUP('Operational indicators'!$A84, Translation!$A:$S, 'Operational indicators'!E$1, FALSE),
    Content_!$D$7=2, VLOOKUP('Operational indicators'!$A84, Translation!$A:$S, 'Operational indicators'!E$1 + 6, FALSE),
    Content_!$D$7=3, VLOOKUP('Operational indicators'!$A84, Translation!$A:$S, 'Operational indicators'!E$1 + 12, FALSE)
)</f>
        <v>0</v>
      </c>
      <c r="F84" s="882" cm="1">
        <f t="array" ref="F84">_xlfn.IFS(
    Content_!$D$7=1, VLOOKUP('Operational indicators'!$A84, Translation!$A:$S, 'Operational indicators'!F$1, FALSE),
    Content_!$D$7=2, VLOOKUP('Operational indicators'!$A84, Translation!$A:$S, 'Operational indicators'!F$1 + 6, FALSE),
    Content_!$D$7=3, VLOOKUP('Operational indicators'!$A84, Translation!$A:$S, 'Operational indicators'!F$1 + 12, FALSE)
)</f>
        <v>0</v>
      </c>
      <c r="G84" s="882" cm="1">
        <f t="array" ref="G84">_xlfn.IFS(
    Content_!$D$7=1, VLOOKUP('Operational indicators'!$A84, Translation!$A:$S, 'Operational indicators'!G$1, FALSE),
    Content_!$D$7=2, VLOOKUP('Operational indicators'!$A84, Translation!$A:$S, 'Operational indicators'!G$1 + 6, FALSE),
    Content_!$D$7=3, VLOOKUP('Operational indicators'!$A84, Translation!$A:$S, 'Operational indicators'!G$1 + 12, FALSE)
)</f>
        <v>0</v>
      </c>
    </row>
    <row r="85" spans="1:7" ht="15.5" x14ac:dyDescent="0.35">
      <c r="A85" s="355" t="s">
        <v>2287</v>
      </c>
      <c r="B85" s="395" t="str" cm="1">
        <f t="array" ref="B85">_xlfn.IFS(
    Content_!$D$7=1, VLOOKUP('Operational indicators'!$A85, Translation!$A:$S, 'Operational indicators'!B$1, FALSE),
    Content_!$D$7=2, VLOOKUP('Operational indicators'!$A85, Translation!$A:$S, 'Operational indicators'!B$1 + 6, FALSE),
    Content_!$D$7=3, VLOOKUP('Operational indicators'!$A85, Translation!$A:$S, 'Operational indicators'!B$1 + 12, FALSE)
)</f>
        <v>Почтовые услуги</v>
      </c>
      <c r="C85" s="396" t="str" cm="1">
        <f t="array" ref="C85">_xlfn.IFS(
    Content_!$D$7=1, VLOOKUP('Operational indicators'!$A85, Translation!$A:$S, 'Operational indicators'!C$1, FALSE),
    Content_!$D$7=2, VLOOKUP('Operational indicators'!$A85, Translation!$A:$S, 'Operational indicators'!C$1 + 6, FALSE),
    Content_!$D$7=3, VLOOKUP('Operational indicators'!$A85, Translation!$A:$S, 'Operational indicators'!C$1 + 12, FALSE)
)</f>
        <v>тыс. ед.</v>
      </c>
      <c r="D85" s="370">
        <v>137752</v>
      </c>
      <c r="E85" s="370">
        <v>131662</v>
      </c>
      <c r="F85" s="370">
        <v>114663</v>
      </c>
      <c r="G85" s="371">
        <v>106964</v>
      </c>
    </row>
    <row r="86" spans="1:7" ht="15.5" x14ac:dyDescent="0.35">
      <c r="A86" s="355" t="s">
        <v>2288</v>
      </c>
      <c r="B86" s="397" t="str" cm="1">
        <f t="array" ref="B86">_xlfn.IFS(
    Content_!$D$7=1, VLOOKUP('Operational indicators'!$A86, Translation!$A:$S, 'Operational indicators'!B$1, FALSE),
    Content_!$D$7=2, VLOOKUP('Operational indicators'!$A86, Translation!$A:$S, 'Operational indicators'!B$1 + 6, FALSE),
    Content_!$D$7=3, VLOOKUP('Operational indicators'!$A86, Translation!$A:$S, 'Operational indicators'!B$1 + 12, FALSE)
)</f>
        <v>Грузооборот (всего)</v>
      </c>
      <c r="C86" s="398" t="str" cm="1">
        <f t="array" ref="C86">_xlfn.IFS(
    Content_!$D$7=1, VLOOKUP('Operational indicators'!$A86, Translation!$A:$S, 'Operational indicators'!C$1, FALSE),
    Content_!$D$7=2, VLOOKUP('Operational indicators'!$A86, Translation!$A:$S, 'Operational indicators'!C$1 + 6, FALSE),
    Content_!$D$7=3, VLOOKUP('Operational indicators'!$A86, Translation!$A:$S, 'Operational indicators'!C$1 + 12, FALSE)
)</f>
        <v>млрд. т км брутто</v>
      </c>
      <c r="D86" s="399">
        <v>429.11</v>
      </c>
      <c r="E86" s="399">
        <v>423.07937000000004</v>
      </c>
      <c r="F86" s="399">
        <v>443.61400000000003</v>
      </c>
      <c r="G86" s="400">
        <v>473.24151600000005</v>
      </c>
    </row>
    <row r="87" spans="1:7" ht="15.5" x14ac:dyDescent="0.35">
      <c r="A87" s="355" t="s">
        <v>2289</v>
      </c>
      <c r="B87" s="395" t="str" cm="1">
        <f t="array" ref="B87">_xlfn.IFS(
    Content_!$D$7=1, VLOOKUP('Operational indicators'!$A87, Translation!$A:$S, 'Operational indicators'!B$1, FALSE),
    Content_!$D$7=2, VLOOKUP('Operational indicators'!$A87, Translation!$A:$S, 'Operational indicators'!B$1 + 6, FALSE),
    Content_!$D$7=3, VLOOKUP('Operational indicators'!$A87, Translation!$A:$S, 'Operational indicators'!B$1 + 12, FALSE)
)</f>
        <v>Грузооборот (электровозы)</v>
      </c>
      <c r="C87" s="396" t="str" cm="1">
        <f t="array" ref="C87">_xlfn.IFS(
    Content_!$D$7=1, VLOOKUP('Operational indicators'!$A87, Translation!$A:$S, 'Operational indicators'!C$1, FALSE),
    Content_!$D$7=2, VLOOKUP('Operational indicators'!$A87, Translation!$A:$S, 'Operational indicators'!C$1 + 6, FALSE),
    Content_!$D$7=3, VLOOKUP('Operational indicators'!$A87, Translation!$A:$S, 'Operational indicators'!C$1 + 12, FALSE)
)</f>
        <v>млрд. т км брутто</v>
      </c>
      <c r="D87" s="370">
        <v>236.38</v>
      </c>
      <c r="E87" s="370">
        <v>223.59486000000001</v>
      </c>
      <c r="F87" s="370">
        <v>226.56800000000001</v>
      </c>
      <c r="G87" s="371">
        <v>243.29289700000001</v>
      </c>
    </row>
    <row r="88" spans="1:7" ht="15.5" x14ac:dyDescent="0.35">
      <c r="A88" s="355" t="s">
        <v>2290</v>
      </c>
      <c r="B88" s="401" t="str" cm="1">
        <f t="array" ref="B88">_xlfn.IFS(
    Content_!$D$7=1, VLOOKUP('Operational indicators'!$A88, Translation!$A:$S, 'Operational indicators'!B$1, FALSE),
    Content_!$D$7=2, VLOOKUP('Operational indicators'!$A88, Translation!$A:$S, 'Operational indicators'!B$1 + 6, FALSE),
    Content_!$D$7=3, VLOOKUP('Operational indicators'!$A88, Translation!$A:$S, 'Operational indicators'!B$1 + 12, FALSE)
)</f>
        <v>Грузооборот (тепловозы)</v>
      </c>
      <c r="C88" s="402" t="str" cm="1">
        <f t="array" ref="C88">_xlfn.IFS(
    Content_!$D$7=1, VLOOKUP('Operational indicators'!$A88, Translation!$A:$S, 'Operational indicators'!C$1, FALSE),
    Content_!$D$7=2, VLOOKUP('Operational indicators'!$A88, Translation!$A:$S, 'Operational indicators'!C$1 + 6, FALSE),
    Content_!$D$7=3, VLOOKUP('Operational indicators'!$A88, Translation!$A:$S, 'Operational indicators'!C$1 + 12, FALSE)
)</f>
        <v>млрд. т км брутто</v>
      </c>
      <c r="D88" s="391">
        <v>192.73</v>
      </c>
      <c r="E88" s="391">
        <v>199.48451</v>
      </c>
      <c r="F88" s="391">
        <v>217.04599999999999</v>
      </c>
      <c r="G88" s="392">
        <v>229.94861900000001</v>
      </c>
    </row>
    <row r="89" spans="1:7" ht="15.5" x14ac:dyDescent="0.35">
      <c r="A89" s="355" t="s">
        <v>2291</v>
      </c>
      <c r="B89" s="403" t="str" cm="1">
        <f t="array" ref="B89">_xlfn.IFS(
    Content_!$D$7=1, VLOOKUP('Operational indicators'!$A89, Translation!$A:$S, 'Operational indicators'!B$1, FALSE),
    Content_!$D$7=2, VLOOKUP('Operational indicators'!$A89, Translation!$A:$S, 'Operational indicators'!B$1 + 6, FALSE),
    Content_!$D$7=3, VLOOKUP('Operational indicators'!$A89, Translation!$A:$S, 'Operational indicators'!B$1 + 12, FALSE)
)</f>
        <v>Объем производства теплоэнергии</v>
      </c>
      <c r="C89" s="404" t="str" cm="1">
        <f t="array" ref="C89">_xlfn.IFS(
    Content_!$D$7=1, VLOOKUP('Operational indicators'!$A89, Translation!$A:$S, 'Operational indicators'!C$1, FALSE),
    Content_!$D$7=2, VLOOKUP('Operational indicators'!$A89, Translation!$A:$S, 'Operational indicators'!C$1 + 6, FALSE),
    Content_!$D$7=3, VLOOKUP('Operational indicators'!$A89, Translation!$A:$S, 'Operational indicators'!C$1 + 12, FALSE)
)</f>
        <v>тыс. Гкал</v>
      </c>
      <c r="D89" s="368">
        <v>5828.2</v>
      </c>
      <c r="E89" s="368">
        <v>5775.5</v>
      </c>
      <c r="F89" s="368">
        <v>5512</v>
      </c>
      <c r="G89" s="369">
        <v>6411.5</v>
      </c>
    </row>
    <row r="90" spans="1:7" ht="15.5" x14ac:dyDescent="0.35">
      <c r="A90" s="355" t="s">
        <v>2292</v>
      </c>
      <c r="B90" s="401" t="str" cm="1">
        <f t="array" ref="B90">_xlfn.IFS(
    Content_!$D$7=1, VLOOKUP('Operational indicators'!$A90, Translation!$A:$S, 'Operational indicators'!B$1, FALSE),
    Content_!$D$7=2, VLOOKUP('Operational indicators'!$A90, Translation!$A:$S, 'Operational indicators'!B$1 + 6, FALSE),
    Content_!$D$7=3, VLOOKUP('Operational indicators'!$A90, Translation!$A:$S, 'Operational indicators'!B$1 + 12, FALSE)
)</f>
        <v>Авиационный пассажирооборот</v>
      </c>
      <c r="C90" s="402" t="str" cm="1">
        <f t="array" ref="C90">_xlfn.IFS(
    Content_!$D$7=1, VLOOKUP('Operational indicators'!$A90, Translation!$A:$S, 'Operational indicators'!C$1, FALSE),
    Content_!$D$7=2, VLOOKUP('Operational indicators'!$A90, Translation!$A:$S, 'Operational indicators'!C$1 + 6, FALSE),
    Content_!$D$7=3, VLOOKUP('Operational indicators'!$A90, Translation!$A:$S, 'Operational indicators'!C$1 + 12, FALSE)
)</f>
        <v>пкм</v>
      </c>
      <c r="D90" s="391">
        <v>0</v>
      </c>
      <c r="E90" s="391">
        <v>10410181</v>
      </c>
      <c r="F90" s="391">
        <v>13159168</v>
      </c>
      <c r="G90" s="392">
        <v>14646227</v>
      </c>
    </row>
    <row r="91" spans="1:7" x14ac:dyDescent="0.35">
      <c r="B91" s="405"/>
      <c r="C91" s="406"/>
      <c r="D91" s="407"/>
      <c r="E91" s="407"/>
      <c r="F91" s="407"/>
      <c r="G91" s="407"/>
    </row>
  </sheetData>
  <sheetProtection algorithmName="SHA-512" hashValue="RrOP/MUbjHVHHfsKA2991Bzf+9wUjUyAEZFKCyhmZLzmYPhif2VdIQ22ayrKH+Fz6obcme40S5H4PcM62pBJrQ==" saltValue="7sM6Au5au3P+tgV+4SqIKA==" spinCount="100000" sheet="1" objects="1" scenarios="1"/>
  <mergeCells count="10">
    <mergeCell ref="B5:G5"/>
    <mergeCell ref="B77:G77"/>
    <mergeCell ref="B81:G81"/>
    <mergeCell ref="B84:G84"/>
    <mergeCell ref="B37:G37"/>
    <mergeCell ref="B50:G50"/>
    <mergeCell ref="B56:G56"/>
    <mergeCell ref="B65:G65"/>
    <mergeCell ref="B68:G68"/>
    <mergeCell ref="B72:G72"/>
  </mergeCells>
  <phoneticPr fontId="20" type="noConversion"/>
  <hyperlinks>
    <hyperlink ref="B2" location="Content!A1" display="Content!A1" xr:uid="{B7E02866-84F6-46CA-B4C1-8036816F3373}"/>
  </hyperlink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A63AB-8CA6-48A1-A9A3-309F222739B6}">
  <sheetPr codeName="Sheet27"/>
  <dimension ref="A1:S807"/>
  <sheetViews>
    <sheetView topLeftCell="B2" zoomScale="84" zoomScaleNormal="84" workbookViewId="0">
      <selection activeCell="D7" sqref="D7"/>
    </sheetView>
  </sheetViews>
  <sheetFormatPr defaultRowHeight="14.5" x14ac:dyDescent="0.35"/>
  <cols>
    <col min="1" max="1" width="10.453125" style="44" bestFit="1" customWidth="1"/>
    <col min="2" max="2" width="50.6328125" style="44" customWidth="1"/>
    <col min="3" max="3" width="20.6328125" style="44" customWidth="1"/>
    <col min="4" max="4" width="12.08984375" style="44" customWidth="1"/>
    <col min="5" max="5" width="11.54296875" style="44" customWidth="1"/>
    <col min="6" max="7" width="11.36328125" style="44" customWidth="1"/>
    <col min="8" max="8" width="50.6328125" style="44" customWidth="1"/>
    <col min="9" max="9" width="20.6328125" style="44" customWidth="1"/>
    <col min="10" max="10" width="10.54296875" style="44" customWidth="1"/>
    <col min="11" max="11" width="10.81640625" style="44" customWidth="1"/>
    <col min="12" max="13" width="11.7265625" style="44" customWidth="1"/>
    <col min="14" max="14" width="50.6328125" style="44" customWidth="1"/>
    <col min="15" max="15" width="32.90625" style="44" customWidth="1"/>
    <col min="16" max="16" width="30.7265625" style="44" customWidth="1"/>
    <col min="17" max="16384" width="8.7265625" style="44"/>
  </cols>
  <sheetData>
    <row r="1" spans="1:19" ht="15.5" x14ac:dyDescent="0.35">
      <c r="A1" s="17">
        <v>1</v>
      </c>
      <c r="B1" s="37">
        <v>2</v>
      </c>
      <c r="C1" s="36">
        <v>3</v>
      </c>
      <c r="D1" s="37">
        <v>4</v>
      </c>
      <c r="E1" s="36">
        <v>5</v>
      </c>
      <c r="F1" s="37">
        <v>6</v>
      </c>
      <c r="G1" s="36">
        <v>7</v>
      </c>
      <c r="H1" s="37">
        <v>2</v>
      </c>
      <c r="I1" s="36">
        <v>3</v>
      </c>
      <c r="J1" s="61">
        <v>4</v>
      </c>
      <c r="K1" s="37">
        <v>5</v>
      </c>
      <c r="L1" s="61">
        <v>6</v>
      </c>
      <c r="M1" s="37">
        <v>7</v>
      </c>
      <c r="N1" s="37">
        <v>2</v>
      </c>
      <c r="O1" s="36">
        <v>3</v>
      </c>
      <c r="P1" s="61">
        <v>4</v>
      </c>
      <c r="Q1" s="37">
        <v>5</v>
      </c>
      <c r="R1" s="61">
        <v>6</v>
      </c>
      <c r="S1" s="37">
        <v>7</v>
      </c>
    </row>
    <row r="2" spans="1:19" ht="15.5" x14ac:dyDescent="0.35">
      <c r="B2" s="889" t="s">
        <v>674</v>
      </c>
      <c r="C2" s="889"/>
      <c r="D2" s="889"/>
      <c r="E2" s="889"/>
      <c r="F2" s="889"/>
      <c r="G2" s="889"/>
      <c r="H2" s="889" t="s">
        <v>676</v>
      </c>
      <c r="I2" s="889"/>
      <c r="J2" s="889"/>
      <c r="K2" s="889"/>
      <c r="L2" s="889"/>
      <c r="M2" s="889"/>
      <c r="N2" s="889" t="s">
        <v>675</v>
      </c>
      <c r="O2" s="889"/>
      <c r="P2" s="889"/>
      <c r="Q2" s="889"/>
      <c r="R2" s="889"/>
      <c r="S2" s="889"/>
    </row>
    <row r="3" spans="1:19" x14ac:dyDescent="0.35">
      <c r="A3" s="44" t="s">
        <v>673</v>
      </c>
    </row>
    <row r="4" spans="1:19" x14ac:dyDescent="0.35">
      <c r="A4" s="44" t="s">
        <v>630</v>
      </c>
      <c r="B4" s="67" t="s">
        <v>404</v>
      </c>
      <c r="H4" s="67" t="s">
        <v>485</v>
      </c>
      <c r="N4" s="67" t="s">
        <v>606</v>
      </c>
    </row>
    <row r="5" spans="1:19" x14ac:dyDescent="0.35">
      <c r="A5" s="44" t="s">
        <v>631</v>
      </c>
      <c r="B5" s="44" t="s">
        <v>1033</v>
      </c>
      <c r="H5" s="44" t="s">
        <v>405</v>
      </c>
      <c r="N5" s="44" t="s">
        <v>1034</v>
      </c>
    </row>
    <row r="6" spans="1:19" x14ac:dyDescent="0.35">
      <c r="A6" s="44" t="s">
        <v>632</v>
      </c>
      <c r="B6" s="44" t="s">
        <v>1031</v>
      </c>
      <c r="H6" s="44" t="s">
        <v>835</v>
      </c>
      <c r="N6" s="44" t="s">
        <v>1035</v>
      </c>
    </row>
    <row r="7" spans="1:19" x14ac:dyDescent="0.35">
      <c r="A7" s="44" t="s">
        <v>633</v>
      </c>
      <c r="B7" s="44" t="s">
        <v>1032</v>
      </c>
      <c r="H7" s="44" t="s">
        <v>836</v>
      </c>
      <c r="N7" s="44" t="s">
        <v>1036</v>
      </c>
    </row>
    <row r="8" spans="1:19" x14ac:dyDescent="0.35">
      <c r="A8" s="44" t="s">
        <v>634</v>
      </c>
      <c r="B8" s="44" t="s">
        <v>406</v>
      </c>
      <c r="H8" s="44" t="s">
        <v>420</v>
      </c>
      <c r="N8" s="44" t="s">
        <v>628</v>
      </c>
    </row>
    <row r="9" spans="1:19" x14ac:dyDescent="0.35">
      <c r="A9" s="44" t="s">
        <v>635</v>
      </c>
      <c r="B9" s="44" t="s">
        <v>296</v>
      </c>
      <c r="H9" s="44" t="s">
        <v>451</v>
      </c>
      <c r="N9" s="44" t="s">
        <v>677</v>
      </c>
    </row>
    <row r="10" spans="1:19" x14ac:dyDescent="0.35">
      <c r="A10" s="44" t="s">
        <v>636</v>
      </c>
      <c r="B10" s="44" t="s">
        <v>384</v>
      </c>
      <c r="H10" s="44" t="s">
        <v>2046</v>
      </c>
      <c r="N10" s="44" t="s">
        <v>2045</v>
      </c>
    </row>
    <row r="11" spans="1:19" x14ac:dyDescent="0.35">
      <c r="A11" s="44" t="s">
        <v>637</v>
      </c>
      <c r="B11" s="44" t="s">
        <v>407</v>
      </c>
      <c r="H11" s="44" t="s">
        <v>469</v>
      </c>
      <c r="N11" s="44" t="s">
        <v>678</v>
      </c>
    </row>
    <row r="12" spans="1:19" x14ac:dyDescent="0.35">
      <c r="A12" s="44" t="s">
        <v>638</v>
      </c>
      <c r="B12" s="44" t="s">
        <v>408</v>
      </c>
      <c r="H12" s="44" t="s">
        <v>486</v>
      </c>
      <c r="N12" s="44" t="s">
        <v>703</v>
      </c>
    </row>
    <row r="13" spans="1:19" x14ac:dyDescent="0.35">
      <c r="A13" s="44" t="s">
        <v>639</v>
      </c>
      <c r="B13" s="44" t="s">
        <v>297</v>
      </c>
      <c r="H13" s="44" t="s">
        <v>471</v>
      </c>
      <c r="N13" s="44" t="s">
        <v>704</v>
      </c>
    </row>
    <row r="14" spans="1:19" x14ac:dyDescent="0.35">
      <c r="A14" s="44" t="s">
        <v>640</v>
      </c>
      <c r="B14" s="44" t="s">
        <v>394</v>
      </c>
      <c r="H14" s="44" t="s">
        <v>692</v>
      </c>
      <c r="N14" s="44" t="s">
        <v>705</v>
      </c>
    </row>
    <row r="15" spans="1:19" x14ac:dyDescent="0.35">
      <c r="A15" s="44" t="s">
        <v>641</v>
      </c>
      <c r="B15" s="44" t="s">
        <v>154</v>
      </c>
      <c r="H15" s="44" t="s">
        <v>481</v>
      </c>
      <c r="N15" s="44" t="s">
        <v>706</v>
      </c>
    </row>
    <row r="16" spans="1:19" x14ac:dyDescent="0.35">
      <c r="A16" s="44" t="s">
        <v>642</v>
      </c>
      <c r="B16" s="44" t="s">
        <v>713</v>
      </c>
      <c r="H16" s="44" t="s">
        <v>1037</v>
      </c>
      <c r="N16" s="44" t="s">
        <v>714</v>
      </c>
    </row>
    <row r="17" spans="1:15" x14ac:dyDescent="0.35">
      <c r="A17" s="44" t="s">
        <v>643</v>
      </c>
      <c r="B17" s="44" t="s">
        <v>396</v>
      </c>
      <c r="H17" s="44" t="s">
        <v>487</v>
      </c>
      <c r="N17" s="44" t="s">
        <v>707</v>
      </c>
    </row>
    <row r="18" spans="1:15" x14ac:dyDescent="0.35">
      <c r="A18" s="44" t="s">
        <v>644</v>
      </c>
      <c r="B18" s="44" t="s">
        <v>410</v>
      </c>
      <c r="H18" s="44" t="s">
        <v>488</v>
      </c>
      <c r="N18" s="44" t="s">
        <v>708</v>
      </c>
    </row>
    <row r="19" spans="1:15" x14ac:dyDescent="0.35">
      <c r="A19" s="44" t="s">
        <v>645</v>
      </c>
      <c r="B19" s="44" t="s">
        <v>411</v>
      </c>
      <c r="H19" s="44" t="s">
        <v>489</v>
      </c>
      <c r="N19" s="44" t="s">
        <v>709</v>
      </c>
    </row>
    <row r="20" spans="1:15" x14ac:dyDescent="0.35">
      <c r="A20" s="44" t="s">
        <v>702</v>
      </c>
      <c r="B20" s="44" t="s">
        <v>412</v>
      </c>
      <c r="H20" s="44" t="s">
        <v>490</v>
      </c>
      <c r="N20" s="44" t="s">
        <v>710</v>
      </c>
    </row>
    <row r="21" spans="1:15" x14ac:dyDescent="0.35">
      <c r="A21" s="44" t="s">
        <v>837</v>
      </c>
      <c r="B21" s="44" t="s">
        <v>399</v>
      </c>
      <c r="H21" s="44" t="s">
        <v>491</v>
      </c>
      <c r="N21" s="44" t="s">
        <v>711</v>
      </c>
    </row>
    <row r="22" spans="1:15" x14ac:dyDescent="0.35">
      <c r="A22" s="44" t="s">
        <v>838</v>
      </c>
      <c r="B22" s="44" t="s">
        <v>400</v>
      </c>
      <c r="H22" s="44" t="s">
        <v>492</v>
      </c>
      <c r="N22" s="44" t="s">
        <v>712</v>
      </c>
    </row>
    <row r="26" spans="1:15" x14ac:dyDescent="0.35">
      <c r="A26" s="44" t="s">
        <v>769</v>
      </c>
      <c r="B26" s="44" t="s">
        <v>290</v>
      </c>
      <c r="H26" s="44" t="s">
        <v>493</v>
      </c>
      <c r="N26" s="44" t="s">
        <v>1422</v>
      </c>
    </row>
    <row r="27" spans="1:15" ht="80" customHeight="1" x14ac:dyDescent="0.35">
      <c r="A27" s="44" t="s">
        <v>770</v>
      </c>
      <c r="B27" s="343" t="s">
        <v>696</v>
      </c>
      <c r="H27" s="343" t="s">
        <v>1421</v>
      </c>
      <c r="N27" s="44" t="s">
        <v>2142</v>
      </c>
    </row>
    <row r="28" spans="1:15" x14ac:dyDescent="0.35">
      <c r="A28" s="44" t="s">
        <v>772</v>
      </c>
      <c r="B28" s="44" t="s">
        <v>852</v>
      </c>
      <c r="C28" s="218" t="s">
        <v>719</v>
      </c>
      <c r="H28" s="44" t="s">
        <v>852</v>
      </c>
      <c r="I28" s="44" t="s">
        <v>791</v>
      </c>
      <c r="N28" s="44" t="s">
        <v>852</v>
      </c>
      <c r="O28" s="44" t="s">
        <v>1454</v>
      </c>
    </row>
    <row r="29" spans="1:15" ht="16.5" x14ac:dyDescent="0.35">
      <c r="A29" s="44" t="s">
        <v>775</v>
      </c>
      <c r="B29" s="44" t="s">
        <v>1020</v>
      </c>
      <c r="C29" s="44" t="s">
        <v>0</v>
      </c>
      <c r="H29" s="44" t="s">
        <v>1092</v>
      </c>
      <c r="I29" s="44" t="s">
        <v>839</v>
      </c>
      <c r="N29" s="44" t="s">
        <v>1473</v>
      </c>
      <c r="O29" s="44" t="s">
        <v>1475</v>
      </c>
    </row>
    <row r="30" spans="1:15" ht="29" x14ac:dyDescent="0.35">
      <c r="A30" s="44" t="s">
        <v>771</v>
      </c>
      <c r="B30" s="44" t="s">
        <v>850</v>
      </c>
      <c r="C30" s="44" t="s">
        <v>0</v>
      </c>
      <c r="H30" s="44" t="s">
        <v>1086</v>
      </c>
      <c r="I30" s="44" t="s">
        <v>839</v>
      </c>
      <c r="N30" s="44" t="s">
        <v>1474</v>
      </c>
      <c r="O30" s="44" t="s">
        <v>1475</v>
      </c>
    </row>
    <row r="31" spans="1:15" x14ac:dyDescent="0.35">
      <c r="A31" s="44" t="s">
        <v>773</v>
      </c>
      <c r="B31" s="44" t="s">
        <v>1087</v>
      </c>
      <c r="H31" s="44" t="s">
        <v>516</v>
      </c>
      <c r="N31" s="44" t="s">
        <v>1487</v>
      </c>
      <c r="O31" s="44" t="s">
        <v>1475</v>
      </c>
    </row>
    <row r="32" spans="1:15" x14ac:dyDescent="0.35">
      <c r="A32" s="44" t="s">
        <v>776</v>
      </c>
      <c r="B32" s="44" t="s">
        <v>494</v>
      </c>
      <c r="C32" s="44" t="s">
        <v>0</v>
      </c>
      <c r="H32" s="44" t="s">
        <v>497</v>
      </c>
      <c r="I32" s="44" t="s">
        <v>839</v>
      </c>
      <c r="N32" s="44" t="s">
        <v>1470</v>
      </c>
      <c r="O32" s="44" t="s">
        <v>1475</v>
      </c>
    </row>
    <row r="33" spans="1:15" x14ac:dyDescent="0.35">
      <c r="A33" s="44" t="s">
        <v>777</v>
      </c>
      <c r="B33" s="44" t="s">
        <v>495</v>
      </c>
      <c r="C33" s="44" t="s">
        <v>0</v>
      </c>
      <c r="H33" s="44" t="s">
        <v>498</v>
      </c>
      <c r="I33" s="44" t="s">
        <v>839</v>
      </c>
      <c r="N33" s="44" t="s">
        <v>495</v>
      </c>
      <c r="O33" s="44" t="s">
        <v>1475</v>
      </c>
    </row>
    <row r="34" spans="1:15" x14ac:dyDescent="0.35">
      <c r="A34" s="44" t="s">
        <v>774</v>
      </c>
      <c r="B34" s="44" t="s">
        <v>496</v>
      </c>
      <c r="C34" s="44" t="s">
        <v>0</v>
      </c>
      <c r="H34" s="44" t="s">
        <v>499</v>
      </c>
      <c r="I34" s="44" t="s">
        <v>839</v>
      </c>
      <c r="N34" s="44" t="s">
        <v>1471</v>
      </c>
      <c r="O34" s="44" t="s">
        <v>1475</v>
      </c>
    </row>
    <row r="35" spans="1:15" x14ac:dyDescent="0.35">
      <c r="A35" s="44" t="s">
        <v>778</v>
      </c>
      <c r="B35" s="44" t="s">
        <v>1</v>
      </c>
      <c r="H35" s="44" t="s">
        <v>500</v>
      </c>
      <c r="N35" s="44" t="s">
        <v>1455</v>
      </c>
      <c r="O35" s="44" t="s">
        <v>1475</v>
      </c>
    </row>
    <row r="36" spans="1:15" x14ac:dyDescent="0.35">
      <c r="A36" s="44" t="s">
        <v>779</v>
      </c>
      <c r="B36" s="44" t="s">
        <v>2</v>
      </c>
      <c r="C36" s="44" t="s">
        <v>0</v>
      </c>
      <c r="H36" s="44" t="s">
        <v>501</v>
      </c>
      <c r="I36" s="44" t="s">
        <v>839</v>
      </c>
      <c r="N36" s="44" t="s">
        <v>1456</v>
      </c>
      <c r="O36" s="44" t="s">
        <v>1475</v>
      </c>
    </row>
    <row r="37" spans="1:15" x14ac:dyDescent="0.35">
      <c r="A37" s="44" t="s">
        <v>780</v>
      </c>
      <c r="B37" s="44" t="s">
        <v>3</v>
      </c>
      <c r="C37" s="44" t="s">
        <v>0</v>
      </c>
      <c r="H37" s="44" t="s">
        <v>502</v>
      </c>
      <c r="I37" s="44" t="s">
        <v>839</v>
      </c>
      <c r="N37" s="44" t="s">
        <v>1457</v>
      </c>
      <c r="O37" s="44" t="s">
        <v>1475</v>
      </c>
    </row>
    <row r="38" spans="1:15" x14ac:dyDescent="0.35">
      <c r="A38" s="44" t="s">
        <v>781</v>
      </c>
      <c r="B38" s="44" t="s">
        <v>4</v>
      </c>
      <c r="C38" s="44" t="s">
        <v>0</v>
      </c>
      <c r="H38" s="44" t="s">
        <v>503</v>
      </c>
      <c r="I38" s="44" t="s">
        <v>839</v>
      </c>
      <c r="N38" s="44" t="s">
        <v>1458</v>
      </c>
      <c r="O38" s="44" t="s">
        <v>1475</v>
      </c>
    </row>
    <row r="39" spans="1:15" x14ac:dyDescent="0.35">
      <c r="A39" s="44" t="s">
        <v>782</v>
      </c>
      <c r="B39" s="44" t="s">
        <v>5</v>
      </c>
      <c r="C39" s="44" t="s">
        <v>0</v>
      </c>
      <c r="H39" s="44" t="s">
        <v>504</v>
      </c>
      <c r="I39" s="44" t="s">
        <v>839</v>
      </c>
      <c r="N39" s="44" t="s">
        <v>1459</v>
      </c>
      <c r="O39" s="44" t="s">
        <v>1475</v>
      </c>
    </row>
    <row r="40" spans="1:15" x14ac:dyDescent="0.35">
      <c r="A40" s="44" t="s">
        <v>1354</v>
      </c>
      <c r="B40" s="44" t="s">
        <v>6</v>
      </c>
      <c r="C40" s="44" t="s">
        <v>0</v>
      </c>
      <c r="H40" s="44" t="s">
        <v>505</v>
      </c>
      <c r="I40" s="44" t="s">
        <v>839</v>
      </c>
      <c r="N40" s="44" t="s">
        <v>1460</v>
      </c>
      <c r="O40" s="44" t="s">
        <v>1475</v>
      </c>
    </row>
    <row r="41" spans="1:15" x14ac:dyDescent="0.35">
      <c r="A41" s="44" t="s">
        <v>1355</v>
      </c>
      <c r="B41" s="44" t="s">
        <v>7</v>
      </c>
      <c r="C41" s="44" t="s">
        <v>0</v>
      </c>
      <c r="H41" s="44" t="s">
        <v>506</v>
      </c>
      <c r="I41" s="44" t="s">
        <v>839</v>
      </c>
      <c r="N41" s="44" t="s">
        <v>1461</v>
      </c>
      <c r="O41" s="44" t="s">
        <v>1475</v>
      </c>
    </row>
    <row r="42" spans="1:15" x14ac:dyDescent="0.35">
      <c r="A42" s="44" t="s">
        <v>1356</v>
      </c>
      <c r="B42" s="44" t="s">
        <v>8</v>
      </c>
      <c r="C42" s="44" t="s">
        <v>0</v>
      </c>
      <c r="H42" s="44" t="s">
        <v>507</v>
      </c>
      <c r="I42" s="44" t="s">
        <v>839</v>
      </c>
      <c r="N42" s="44" t="s">
        <v>1462</v>
      </c>
      <c r="O42" s="44" t="s">
        <v>1475</v>
      </c>
    </row>
    <row r="43" spans="1:15" x14ac:dyDescent="0.35">
      <c r="A43" s="44" t="s">
        <v>1357</v>
      </c>
      <c r="B43" s="44" t="s">
        <v>9</v>
      </c>
      <c r="C43" s="44" t="s">
        <v>0</v>
      </c>
      <c r="H43" s="44" t="s">
        <v>508</v>
      </c>
      <c r="I43" s="44" t="s">
        <v>839</v>
      </c>
      <c r="N43" s="44" t="s">
        <v>1463</v>
      </c>
      <c r="O43" s="44" t="s">
        <v>1475</v>
      </c>
    </row>
    <row r="44" spans="1:15" x14ac:dyDescent="0.35">
      <c r="A44" s="44" t="s">
        <v>1358</v>
      </c>
      <c r="B44" s="44" t="s">
        <v>10</v>
      </c>
      <c r="C44" s="44" t="s">
        <v>0</v>
      </c>
      <c r="H44" s="44" t="s">
        <v>509</v>
      </c>
      <c r="I44" s="44" t="s">
        <v>839</v>
      </c>
      <c r="N44" s="44" t="s">
        <v>1464</v>
      </c>
      <c r="O44" s="44" t="s">
        <v>1475</v>
      </c>
    </row>
    <row r="45" spans="1:15" x14ac:dyDescent="0.35">
      <c r="A45" s="44" t="s">
        <v>1359</v>
      </c>
      <c r="B45" s="44" t="s">
        <v>11</v>
      </c>
      <c r="C45" s="44" t="s">
        <v>0</v>
      </c>
      <c r="H45" s="44" t="s">
        <v>510</v>
      </c>
      <c r="I45" s="44" t="s">
        <v>839</v>
      </c>
      <c r="N45" s="44" t="s">
        <v>1465</v>
      </c>
      <c r="O45" s="44" t="s">
        <v>1475</v>
      </c>
    </row>
    <row r="46" spans="1:15" x14ac:dyDescent="0.35">
      <c r="A46" s="44" t="s">
        <v>1360</v>
      </c>
      <c r="B46" s="44" t="s">
        <v>12</v>
      </c>
      <c r="C46" s="44" t="s">
        <v>0</v>
      </c>
      <c r="H46" s="44" t="s">
        <v>511</v>
      </c>
      <c r="I46" s="44" t="s">
        <v>839</v>
      </c>
      <c r="N46" s="44" t="s">
        <v>1466</v>
      </c>
      <c r="O46" s="44" t="s">
        <v>1475</v>
      </c>
    </row>
    <row r="47" spans="1:15" x14ac:dyDescent="0.35">
      <c r="A47" s="44" t="s">
        <v>1361</v>
      </c>
      <c r="B47" s="44" t="s">
        <v>13</v>
      </c>
      <c r="C47" s="44" t="s">
        <v>0</v>
      </c>
      <c r="H47" s="44" t="s">
        <v>512</v>
      </c>
      <c r="I47" s="44" t="s">
        <v>839</v>
      </c>
      <c r="N47" s="44" t="s">
        <v>1467</v>
      </c>
      <c r="O47" s="44" t="s">
        <v>1475</v>
      </c>
    </row>
    <row r="48" spans="1:15" x14ac:dyDescent="0.35">
      <c r="A48" s="44" t="s">
        <v>1362</v>
      </c>
      <c r="B48" s="44" t="s">
        <v>14</v>
      </c>
      <c r="C48" s="44" t="s">
        <v>0</v>
      </c>
      <c r="H48" s="44" t="s">
        <v>513</v>
      </c>
      <c r="I48" s="44" t="s">
        <v>839</v>
      </c>
      <c r="N48" s="44" t="s">
        <v>1468</v>
      </c>
      <c r="O48" s="44" t="s">
        <v>1475</v>
      </c>
    </row>
    <row r="49" spans="1:15" ht="29" x14ac:dyDescent="0.35">
      <c r="A49" s="44" t="s">
        <v>1363</v>
      </c>
      <c r="B49" s="44" t="s">
        <v>15</v>
      </c>
      <c r="C49" s="44" t="s">
        <v>0</v>
      </c>
      <c r="H49" s="44" t="s">
        <v>514</v>
      </c>
      <c r="I49" s="44" t="s">
        <v>839</v>
      </c>
      <c r="N49" s="44" t="s">
        <v>1472</v>
      </c>
      <c r="O49" s="44" t="s">
        <v>1475</v>
      </c>
    </row>
    <row r="50" spans="1:15" ht="87" x14ac:dyDescent="0.35">
      <c r="A50" s="44" t="s">
        <v>1364</v>
      </c>
      <c r="B50" s="54" t="s">
        <v>1021</v>
      </c>
      <c r="H50" s="54" t="s">
        <v>1088</v>
      </c>
      <c r="N50" s="44" t="s">
        <v>1469</v>
      </c>
    </row>
    <row r="51" spans="1:15" x14ac:dyDescent="0.35">
      <c r="A51" s="44" t="s">
        <v>1365</v>
      </c>
      <c r="B51" s="44" t="s">
        <v>854</v>
      </c>
      <c r="C51" s="218" t="s">
        <v>719</v>
      </c>
      <c r="H51" s="44" t="s">
        <v>854</v>
      </c>
      <c r="I51" s="44" t="s">
        <v>791</v>
      </c>
      <c r="N51" s="44" t="s">
        <v>854</v>
      </c>
      <c r="O51" s="44" t="s">
        <v>1454</v>
      </c>
    </row>
    <row r="52" spans="1:15" ht="31" x14ac:dyDescent="0.35">
      <c r="A52" s="44" t="s">
        <v>1366</v>
      </c>
      <c r="B52" s="44" t="s">
        <v>1090</v>
      </c>
      <c r="C52" s="44" t="s">
        <v>0</v>
      </c>
      <c r="H52" s="44" t="s">
        <v>1091</v>
      </c>
      <c r="I52" s="44" t="s">
        <v>839</v>
      </c>
      <c r="N52" s="44" t="s">
        <v>1489</v>
      </c>
      <c r="O52" s="44" t="s">
        <v>1475</v>
      </c>
    </row>
    <row r="53" spans="1:15" x14ac:dyDescent="0.35">
      <c r="A53" s="44" t="s">
        <v>1367</v>
      </c>
      <c r="B53" s="44" t="s">
        <v>16</v>
      </c>
      <c r="H53" s="44" t="s">
        <v>515</v>
      </c>
      <c r="N53" s="44" t="s">
        <v>1486</v>
      </c>
    </row>
    <row r="54" spans="1:15" x14ac:dyDescent="0.35">
      <c r="A54" s="44" t="s">
        <v>1368</v>
      </c>
      <c r="B54" s="44" t="s">
        <v>17</v>
      </c>
      <c r="C54" s="44" t="s">
        <v>0</v>
      </c>
      <c r="H54" s="44" t="s">
        <v>517</v>
      </c>
      <c r="I54" s="44" t="s">
        <v>839</v>
      </c>
      <c r="N54" s="44" t="s">
        <v>1484</v>
      </c>
      <c r="O54" s="44" t="s">
        <v>1475</v>
      </c>
    </row>
    <row r="55" spans="1:15" x14ac:dyDescent="0.35">
      <c r="A55" s="44" t="s">
        <v>1369</v>
      </c>
      <c r="B55" s="44" t="s">
        <v>18</v>
      </c>
      <c r="C55" s="44" t="s">
        <v>0</v>
      </c>
      <c r="H55" s="44" t="s">
        <v>518</v>
      </c>
      <c r="I55" s="44" t="s">
        <v>839</v>
      </c>
      <c r="N55" s="44" t="s">
        <v>1485</v>
      </c>
      <c r="O55" s="44" t="s">
        <v>1475</v>
      </c>
    </row>
    <row r="56" spans="1:15" x14ac:dyDescent="0.35">
      <c r="A56" s="44" t="s">
        <v>1370</v>
      </c>
      <c r="B56" s="44" t="s">
        <v>1</v>
      </c>
      <c r="H56" s="44" t="s">
        <v>500</v>
      </c>
      <c r="N56" s="44" t="s">
        <v>1455</v>
      </c>
      <c r="O56" s="44" t="s">
        <v>1475</v>
      </c>
    </row>
    <row r="57" spans="1:15" x14ac:dyDescent="0.35">
      <c r="A57" s="44" t="s">
        <v>1371</v>
      </c>
      <c r="B57" s="44" t="s">
        <v>2</v>
      </c>
      <c r="C57" s="44" t="s">
        <v>0</v>
      </c>
      <c r="H57" s="44" t="s">
        <v>501</v>
      </c>
      <c r="I57" s="44" t="s">
        <v>839</v>
      </c>
      <c r="N57" s="44" t="s">
        <v>1456</v>
      </c>
      <c r="O57" s="44" t="s">
        <v>1475</v>
      </c>
    </row>
    <row r="58" spans="1:15" x14ac:dyDescent="0.35">
      <c r="A58" s="44" t="s">
        <v>1372</v>
      </c>
      <c r="B58" s="44" t="s">
        <v>3</v>
      </c>
      <c r="C58" s="44" t="s">
        <v>0</v>
      </c>
      <c r="H58" s="44" t="s">
        <v>502</v>
      </c>
      <c r="I58" s="44" t="s">
        <v>839</v>
      </c>
      <c r="N58" s="44" t="s">
        <v>1457</v>
      </c>
      <c r="O58" s="44" t="s">
        <v>1475</v>
      </c>
    </row>
    <row r="59" spans="1:15" x14ac:dyDescent="0.35">
      <c r="A59" s="44" t="s">
        <v>1373</v>
      </c>
      <c r="B59" s="44" t="s">
        <v>4</v>
      </c>
      <c r="C59" s="44" t="s">
        <v>0</v>
      </c>
      <c r="H59" s="44" t="s">
        <v>503</v>
      </c>
      <c r="I59" s="44" t="s">
        <v>839</v>
      </c>
      <c r="N59" s="44" t="s">
        <v>1458</v>
      </c>
      <c r="O59" s="44" t="s">
        <v>1475</v>
      </c>
    </row>
    <row r="60" spans="1:15" x14ac:dyDescent="0.35">
      <c r="A60" s="44" t="s">
        <v>1374</v>
      </c>
      <c r="B60" s="44" t="s">
        <v>5</v>
      </c>
      <c r="C60" s="44" t="s">
        <v>0</v>
      </c>
      <c r="H60" s="44" t="s">
        <v>504</v>
      </c>
      <c r="I60" s="44" t="s">
        <v>839</v>
      </c>
      <c r="N60" s="44" t="s">
        <v>1459</v>
      </c>
      <c r="O60" s="44" t="s">
        <v>1475</v>
      </c>
    </row>
    <row r="61" spans="1:15" x14ac:dyDescent="0.35">
      <c r="A61" s="44" t="s">
        <v>1375</v>
      </c>
      <c r="B61" s="44" t="s">
        <v>6</v>
      </c>
      <c r="C61" s="44" t="s">
        <v>0</v>
      </c>
      <c r="H61" s="44" t="s">
        <v>505</v>
      </c>
      <c r="I61" s="44" t="s">
        <v>839</v>
      </c>
      <c r="N61" s="44" t="s">
        <v>1460</v>
      </c>
      <c r="O61" s="44" t="s">
        <v>1475</v>
      </c>
    </row>
    <row r="62" spans="1:15" x14ac:dyDescent="0.35">
      <c r="A62" s="44" t="s">
        <v>1376</v>
      </c>
      <c r="B62" s="44" t="s">
        <v>9</v>
      </c>
      <c r="C62" s="44" t="s">
        <v>0</v>
      </c>
      <c r="H62" s="44" t="s">
        <v>508</v>
      </c>
      <c r="I62" s="44" t="s">
        <v>839</v>
      </c>
      <c r="N62" s="44" t="s">
        <v>1463</v>
      </c>
      <c r="O62" s="44" t="s">
        <v>1475</v>
      </c>
    </row>
    <row r="63" spans="1:15" x14ac:dyDescent="0.35">
      <c r="A63" s="44" t="s">
        <v>1377</v>
      </c>
      <c r="B63" s="44" t="s">
        <v>11</v>
      </c>
      <c r="C63" s="44" t="s">
        <v>0</v>
      </c>
      <c r="H63" s="44" t="s">
        <v>510</v>
      </c>
      <c r="I63" s="44" t="s">
        <v>839</v>
      </c>
      <c r="N63" s="44" t="s">
        <v>1465</v>
      </c>
      <c r="O63" s="44" t="s">
        <v>1475</v>
      </c>
    </row>
    <row r="64" spans="1:15" x14ac:dyDescent="0.35">
      <c r="A64" s="44" t="s">
        <v>1378</v>
      </c>
      <c r="B64" s="44" t="s">
        <v>12</v>
      </c>
      <c r="C64" s="44" t="s">
        <v>0</v>
      </c>
      <c r="H64" s="44" t="s">
        <v>511</v>
      </c>
      <c r="I64" s="44" t="s">
        <v>839</v>
      </c>
      <c r="N64" s="44" t="s">
        <v>1466</v>
      </c>
      <c r="O64" s="44" t="s">
        <v>1475</v>
      </c>
    </row>
    <row r="65" spans="1:15" x14ac:dyDescent="0.35">
      <c r="A65" s="44" t="s">
        <v>1379</v>
      </c>
      <c r="B65" s="44" t="s">
        <v>13</v>
      </c>
      <c r="C65" s="44" t="s">
        <v>0</v>
      </c>
      <c r="H65" s="44" t="s">
        <v>512</v>
      </c>
      <c r="I65" s="44" t="s">
        <v>839</v>
      </c>
      <c r="N65" s="44" t="s">
        <v>1467</v>
      </c>
      <c r="O65" s="44" t="s">
        <v>1475</v>
      </c>
    </row>
    <row r="66" spans="1:15" x14ac:dyDescent="0.35">
      <c r="A66" s="44" t="s">
        <v>1380</v>
      </c>
      <c r="B66" s="44" t="s">
        <v>14</v>
      </c>
      <c r="C66" s="44" t="s">
        <v>0</v>
      </c>
      <c r="H66" s="44" t="s">
        <v>513</v>
      </c>
      <c r="I66" s="44" t="s">
        <v>839</v>
      </c>
      <c r="N66" s="44" t="s">
        <v>1468</v>
      </c>
      <c r="O66" s="44" t="s">
        <v>1475</v>
      </c>
    </row>
    <row r="67" spans="1:15" ht="29" x14ac:dyDescent="0.35">
      <c r="A67" s="44" t="s">
        <v>1381</v>
      </c>
      <c r="B67" s="44" t="s">
        <v>15</v>
      </c>
      <c r="C67" s="44" t="s">
        <v>0</v>
      </c>
      <c r="H67" s="44" t="s">
        <v>514</v>
      </c>
      <c r="I67" s="44" t="s">
        <v>839</v>
      </c>
      <c r="N67" s="44" t="s">
        <v>1472</v>
      </c>
      <c r="O67" s="44" t="s">
        <v>1475</v>
      </c>
    </row>
    <row r="68" spans="1:15" ht="30" x14ac:dyDescent="0.35">
      <c r="A68" s="44" t="s">
        <v>1382</v>
      </c>
      <c r="B68" s="338" t="s">
        <v>1022</v>
      </c>
      <c r="H68" s="338" t="s">
        <v>1089</v>
      </c>
      <c r="N68" s="44" t="s">
        <v>1488</v>
      </c>
    </row>
    <row r="69" spans="1:15" ht="29" x14ac:dyDescent="0.35">
      <c r="A69" s="44" t="s">
        <v>1383</v>
      </c>
      <c r="B69" s="44" t="s">
        <v>1023</v>
      </c>
      <c r="H69" s="44" t="s">
        <v>1097</v>
      </c>
      <c r="N69" s="44" t="s">
        <v>1575</v>
      </c>
    </row>
    <row r="70" spans="1:15" ht="29" x14ac:dyDescent="0.35">
      <c r="A70" s="44" t="s">
        <v>1384</v>
      </c>
      <c r="B70" s="44" t="s">
        <v>2</v>
      </c>
      <c r="C70" s="102" t="s">
        <v>726</v>
      </c>
      <c r="H70" s="44" t="s">
        <v>501</v>
      </c>
      <c r="I70" s="44" t="s">
        <v>1098</v>
      </c>
      <c r="N70" s="44" t="s">
        <v>1456</v>
      </c>
      <c r="O70" s="44" t="s">
        <v>1494</v>
      </c>
    </row>
    <row r="71" spans="1:15" ht="29" x14ac:dyDescent="0.35">
      <c r="A71" s="44" t="s">
        <v>1385</v>
      </c>
      <c r="B71" s="44" t="s">
        <v>750</v>
      </c>
      <c r="C71" s="102" t="s">
        <v>726</v>
      </c>
      <c r="H71" s="44" t="s">
        <v>502</v>
      </c>
      <c r="I71" s="44" t="s">
        <v>1098</v>
      </c>
      <c r="N71" s="44" t="s">
        <v>1457</v>
      </c>
      <c r="O71" s="44" t="s">
        <v>1495</v>
      </c>
    </row>
    <row r="72" spans="1:15" ht="29" x14ac:dyDescent="0.35">
      <c r="A72" s="44" t="s">
        <v>1386</v>
      </c>
      <c r="B72" s="44" t="s">
        <v>736</v>
      </c>
      <c r="C72" s="102" t="s">
        <v>726</v>
      </c>
      <c r="H72" s="44" t="s">
        <v>503</v>
      </c>
      <c r="I72" s="44" t="s">
        <v>1098</v>
      </c>
      <c r="N72" s="44" t="s">
        <v>1458</v>
      </c>
      <c r="O72" s="44" t="s">
        <v>1494</v>
      </c>
    </row>
    <row r="73" spans="1:15" ht="29" x14ac:dyDescent="0.35">
      <c r="A73" s="44" t="s">
        <v>1387</v>
      </c>
      <c r="B73" s="44" t="s">
        <v>5</v>
      </c>
      <c r="C73" s="102" t="s">
        <v>727</v>
      </c>
      <c r="H73" s="44" t="s">
        <v>504</v>
      </c>
      <c r="I73" s="44" t="s">
        <v>1098</v>
      </c>
      <c r="N73" s="44" t="s">
        <v>1459</v>
      </c>
      <c r="O73" s="44" t="s">
        <v>1496</v>
      </c>
    </row>
    <row r="74" spans="1:15" ht="29" x14ac:dyDescent="0.35">
      <c r="A74" s="44" t="s">
        <v>1388</v>
      </c>
      <c r="B74" s="44" t="s">
        <v>6</v>
      </c>
      <c r="C74" s="102" t="s">
        <v>729</v>
      </c>
      <c r="H74" s="44" t="s">
        <v>505</v>
      </c>
      <c r="I74" s="44" t="s">
        <v>1098</v>
      </c>
      <c r="N74" s="44" t="s">
        <v>1460</v>
      </c>
      <c r="O74" s="44" t="s">
        <v>1497</v>
      </c>
    </row>
    <row r="75" spans="1:15" ht="29" x14ac:dyDescent="0.35">
      <c r="A75" s="44" t="s">
        <v>1389</v>
      </c>
      <c r="B75" s="44" t="s">
        <v>77</v>
      </c>
      <c r="C75" s="102" t="s">
        <v>730</v>
      </c>
      <c r="H75" s="44" t="s">
        <v>1104</v>
      </c>
      <c r="I75" s="44" t="s">
        <v>1099</v>
      </c>
      <c r="N75" s="44" t="s">
        <v>1461</v>
      </c>
      <c r="O75" s="44" t="s">
        <v>1498</v>
      </c>
    </row>
    <row r="76" spans="1:15" ht="29" x14ac:dyDescent="0.35">
      <c r="A76" s="44" t="s">
        <v>1390</v>
      </c>
      <c r="B76" s="44" t="s">
        <v>741</v>
      </c>
      <c r="C76" s="102" t="s">
        <v>731</v>
      </c>
      <c r="H76" s="44" t="s">
        <v>1105</v>
      </c>
      <c r="I76" s="44" t="s">
        <v>1100</v>
      </c>
      <c r="N76" s="44" t="s">
        <v>1462</v>
      </c>
      <c r="O76" s="44" t="s">
        <v>1499</v>
      </c>
    </row>
    <row r="77" spans="1:15" ht="29" x14ac:dyDescent="0.35">
      <c r="A77" s="44" t="s">
        <v>1391</v>
      </c>
      <c r="B77" s="44" t="s">
        <v>743</v>
      </c>
      <c r="C77" s="102" t="s">
        <v>732</v>
      </c>
      <c r="H77" s="44" t="s">
        <v>1106</v>
      </c>
      <c r="I77" s="44" t="s">
        <v>1100</v>
      </c>
      <c r="N77" s="44" t="s">
        <v>1463</v>
      </c>
      <c r="O77" s="44" t="s">
        <v>1500</v>
      </c>
    </row>
    <row r="78" spans="1:15" ht="29" x14ac:dyDescent="0.35">
      <c r="A78" s="44" t="s">
        <v>1392</v>
      </c>
      <c r="B78" s="44" t="s">
        <v>749</v>
      </c>
      <c r="C78" s="102" t="s">
        <v>728</v>
      </c>
      <c r="H78" s="44" t="s">
        <v>513</v>
      </c>
      <c r="I78" s="44" t="s">
        <v>1101</v>
      </c>
      <c r="N78" s="44" t="s">
        <v>1468</v>
      </c>
      <c r="O78" s="44" t="s">
        <v>1501</v>
      </c>
    </row>
    <row r="79" spans="1:15" ht="29" x14ac:dyDescent="0.35">
      <c r="A79" s="44" t="s">
        <v>1393</v>
      </c>
      <c r="B79" s="44" t="s">
        <v>15</v>
      </c>
      <c r="C79" s="102" t="s">
        <v>728</v>
      </c>
      <c r="H79" s="44" t="s">
        <v>1107</v>
      </c>
      <c r="I79" s="44" t="s">
        <v>1101</v>
      </c>
      <c r="N79" s="44" t="s">
        <v>1472</v>
      </c>
      <c r="O79" s="44" t="s">
        <v>1501</v>
      </c>
    </row>
    <row r="80" spans="1:15" ht="29" x14ac:dyDescent="0.35">
      <c r="A80" s="44" t="s">
        <v>1394</v>
      </c>
      <c r="B80" s="68" t="s">
        <v>1024</v>
      </c>
      <c r="H80" s="68" t="s">
        <v>1102</v>
      </c>
      <c r="N80" s="44" t="s">
        <v>1576</v>
      </c>
    </row>
    <row r="81" spans="1:15" ht="29" x14ac:dyDescent="0.35">
      <c r="A81" s="44" t="s">
        <v>1395</v>
      </c>
      <c r="B81" s="44" t="s">
        <v>2</v>
      </c>
      <c r="C81" s="102" t="s">
        <v>726</v>
      </c>
      <c r="H81" s="44" t="s">
        <v>501</v>
      </c>
      <c r="I81" s="44" t="s">
        <v>1098</v>
      </c>
      <c r="N81" s="44" t="s">
        <v>1456</v>
      </c>
      <c r="O81" s="44" t="s">
        <v>1502</v>
      </c>
    </row>
    <row r="82" spans="1:15" ht="29" x14ac:dyDescent="0.35">
      <c r="A82" s="44" t="s">
        <v>1396</v>
      </c>
      <c r="B82" s="44" t="s">
        <v>750</v>
      </c>
      <c r="C82" s="102" t="s">
        <v>726</v>
      </c>
      <c r="H82" s="44" t="s">
        <v>502</v>
      </c>
      <c r="I82" s="44" t="s">
        <v>1098</v>
      </c>
      <c r="N82" s="44" t="s">
        <v>1457</v>
      </c>
      <c r="O82" s="44" t="s">
        <v>1502</v>
      </c>
    </row>
    <row r="83" spans="1:15" ht="29" x14ac:dyDescent="0.35">
      <c r="A83" s="44" t="s">
        <v>1397</v>
      </c>
      <c r="B83" s="44" t="s">
        <v>736</v>
      </c>
      <c r="C83" s="102" t="s">
        <v>726</v>
      </c>
      <c r="H83" s="44" t="s">
        <v>503</v>
      </c>
      <c r="I83" s="44" t="s">
        <v>1098</v>
      </c>
      <c r="N83" s="44" t="s">
        <v>1458</v>
      </c>
      <c r="O83" s="44" t="s">
        <v>1502</v>
      </c>
    </row>
    <row r="84" spans="1:15" ht="29" x14ac:dyDescent="0.35">
      <c r="A84" s="44" t="s">
        <v>1398</v>
      </c>
      <c r="B84" s="44" t="s">
        <v>5</v>
      </c>
      <c r="C84" s="102" t="s">
        <v>727</v>
      </c>
      <c r="H84" s="44" t="s">
        <v>504</v>
      </c>
      <c r="I84" s="44" t="s">
        <v>1098</v>
      </c>
      <c r="N84" s="44" t="s">
        <v>1459</v>
      </c>
      <c r="O84" s="44" t="s">
        <v>1503</v>
      </c>
    </row>
    <row r="85" spans="1:15" ht="29" x14ac:dyDescent="0.35">
      <c r="A85" s="44" t="s">
        <v>1399</v>
      </c>
      <c r="B85" s="44" t="s">
        <v>6</v>
      </c>
      <c r="C85" s="102" t="s">
        <v>729</v>
      </c>
      <c r="H85" s="44" t="s">
        <v>505</v>
      </c>
      <c r="I85" s="44" t="s">
        <v>1098</v>
      </c>
      <c r="N85" s="44" t="s">
        <v>1460</v>
      </c>
      <c r="O85" s="44" t="s">
        <v>1504</v>
      </c>
    </row>
    <row r="86" spans="1:15" ht="29" x14ac:dyDescent="0.35">
      <c r="A86" s="44" t="s">
        <v>1400</v>
      </c>
      <c r="B86" s="44" t="s">
        <v>743</v>
      </c>
      <c r="C86" s="102" t="s">
        <v>732</v>
      </c>
      <c r="H86" s="44" t="s">
        <v>1106</v>
      </c>
      <c r="I86" s="44" t="s">
        <v>1100</v>
      </c>
      <c r="N86" s="44" t="s">
        <v>1463</v>
      </c>
      <c r="O86" s="44" t="s">
        <v>1505</v>
      </c>
    </row>
    <row r="87" spans="1:15" ht="29" x14ac:dyDescent="0.35">
      <c r="A87" s="44" t="s">
        <v>1401</v>
      </c>
      <c r="B87" s="44" t="s">
        <v>749</v>
      </c>
      <c r="C87" s="102" t="s">
        <v>728</v>
      </c>
      <c r="H87" s="44" t="s">
        <v>513</v>
      </c>
      <c r="I87" s="44" t="s">
        <v>1101</v>
      </c>
      <c r="N87" s="44" t="s">
        <v>1468</v>
      </c>
      <c r="O87" s="44" t="s">
        <v>1506</v>
      </c>
    </row>
    <row r="88" spans="1:15" ht="29" x14ac:dyDescent="0.35">
      <c r="A88" s="44" t="s">
        <v>1402</v>
      </c>
      <c r="B88" s="44" t="s">
        <v>15</v>
      </c>
      <c r="C88" s="102" t="s">
        <v>728</v>
      </c>
      <c r="H88" s="44" t="s">
        <v>1107</v>
      </c>
      <c r="I88" s="44" t="s">
        <v>1101</v>
      </c>
      <c r="N88" s="44" t="s">
        <v>1472</v>
      </c>
      <c r="O88" s="44" t="s">
        <v>1506</v>
      </c>
    </row>
    <row r="89" spans="1:15" ht="29" x14ac:dyDescent="0.35">
      <c r="A89" s="44" t="s">
        <v>1403</v>
      </c>
      <c r="B89" s="68" t="s">
        <v>855</v>
      </c>
      <c r="H89" s="68" t="s">
        <v>1109</v>
      </c>
      <c r="N89" s="44" t="s">
        <v>1577</v>
      </c>
    </row>
    <row r="90" spans="1:15" ht="29" x14ac:dyDescent="0.35">
      <c r="A90" s="44" t="s">
        <v>1404</v>
      </c>
      <c r="B90" s="44" t="s">
        <v>748</v>
      </c>
      <c r="C90" s="44" t="s">
        <v>519</v>
      </c>
      <c r="H90" s="44" t="s">
        <v>1111</v>
      </c>
      <c r="I90" s="44" t="s">
        <v>1110</v>
      </c>
      <c r="N90" s="44" t="s">
        <v>1507</v>
      </c>
      <c r="O90" s="44" t="s">
        <v>1475</v>
      </c>
    </row>
    <row r="91" spans="1:15" ht="29" x14ac:dyDescent="0.35">
      <c r="A91" s="44" t="s">
        <v>1405</v>
      </c>
      <c r="B91" s="44" t="s">
        <v>747</v>
      </c>
      <c r="C91" s="44" t="s">
        <v>519</v>
      </c>
      <c r="H91" s="44" t="s">
        <v>1112</v>
      </c>
      <c r="I91" s="44" t="s">
        <v>1110</v>
      </c>
      <c r="N91" s="44" t="s">
        <v>1508</v>
      </c>
      <c r="O91" s="44" t="s">
        <v>1475</v>
      </c>
    </row>
    <row r="92" spans="1:15" x14ac:dyDescent="0.35">
      <c r="A92" s="44" t="s">
        <v>1406</v>
      </c>
      <c r="B92" s="44" t="s">
        <v>1115</v>
      </c>
      <c r="C92" s="44" t="s">
        <v>19</v>
      </c>
      <c r="H92" s="44" t="s">
        <v>1114</v>
      </c>
      <c r="I92" s="44" t="s">
        <v>614</v>
      </c>
      <c r="N92" s="44" t="s">
        <v>1490</v>
      </c>
      <c r="O92" s="44" t="s">
        <v>1491</v>
      </c>
    </row>
    <row r="93" spans="1:15" ht="29" x14ac:dyDescent="0.35">
      <c r="A93" s="44" t="s">
        <v>1407</v>
      </c>
      <c r="B93" s="44" t="s">
        <v>1116</v>
      </c>
      <c r="C93" s="44" t="s">
        <v>733</v>
      </c>
      <c r="H93" s="44" t="s">
        <v>1118</v>
      </c>
      <c r="I93" s="44" t="s">
        <v>1113</v>
      </c>
      <c r="N93" s="44" t="s">
        <v>1492</v>
      </c>
      <c r="O93" s="44" t="s">
        <v>1509</v>
      </c>
    </row>
    <row r="94" spans="1:15" ht="29" x14ac:dyDescent="0.35">
      <c r="A94" s="44" t="s">
        <v>1408</v>
      </c>
      <c r="B94" s="44" t="s">
        <v>1117</v>
      </c>
      <c r="C94" s="44" t="s">
        <v>733</v>
      </c>
      <c r="H94" s="44" t="s">
        <v>1119</v>
      </c>
      <c r="I94" s="44" t="s">
        <v>1113</v>
      </c>
      <c r="N94" s="44" t="s">
        <v>1493</v>
      </c>
      <c r="O94" s="44" t="s">
        <v>1510</v>
      </c>
    </row>
    <row r="95" spans="1:15" x14ac:dyDescent="0.35">
      <c r="A95" s="44" t="s">
        <v>1409</v>
      </c>
      <c r="B95" s="44" t="s">
        <v>856</v>
      </c>
      <c r="C95" s="218" t="s">
        <v>719</v>
      </c>
      <c r="H95" s="44" t="s">
        <v>856</v>
      </c>
      <c r="I95" s="44" t="s">
        <v>791</v>
      </c>
      <c r="N95" s="44" t="s">
        <v>856</v>
      </c>
      <c r="O95" s="44" t="s">
        <v>1454</v>
      </c>
    </row>
    <row r="96" spans="1:15" ht="43.5" x14ac:dyDescent="0.35">
      <c r="A96" s="44" t="s">
        <v>1410</v>
      </c>
      <c r="B96" s="343" t="s">
        <v>1121</v>
      </c>
      <c r="C96" s="44" t="s">
        <v>1648</v>
      </c>
      <c r="H96" s="44" t="s">
        <v>1122</v>
      </c>
      <c r="I96" s="44" t="s">
        <v>1649</v>
      </c>
      <c r="N96" s="44" t="s">
        <v>1653</v>
      </c>
      <c r="O96" s="44" t="s">
        <v>1652</v>
      </c>
    </row>
    <row r="97" spans="1:15" x14ac:dyDescent="0.35">
      <c r="A97" s="44" t="s">
        <v>1411</v>
      </c>
      <c r="B97" s="44" t="s">
        <v>20</v>
      </c>
      <c r="C97" s="44" t="s">
        <v>1648</v>
      </c>
      <c r="H97" s="44" t="s">
        <v>522</v>
      </c>
      <c r="I97" s="44" t="s">
        <v>1649</v>
      </c>
      <c r="N97" s="44" t="s">
        <v>1650</v>
      </c>
      <c r="O97" s="44" t="s">
        <v>1652</v>
      </c>
    </row>
    <row r="98" spans="1:15" x14ac:dyDescent="0.35">
      <c r="A98" s="44" t="s">
        <v>1412</v>
      </c>
      <c r="B98" s="44" t="s">
        <v>21</v>
      </c>
      <c r="C98" s="44" t="s">
        <v>1648</v>
      </c>
      <c r="H98" s="44" t="s">
        <v>523</v>
      </c>
      <c r="I98" s="44" t="s">
        <v>1649</v>
      </c>
      <c r="N98" s="44" t="s">
        <v>1651</v>
      </c>
      <c r="O98" s="44" t="s">
        <v>1652</v>
      </c>
    </row>
    <row r="99" spans="1:15" x14ac:dyDescent="0.35">
      <c r="A99" s="44" t="s">
        <v>1413</v>
      </c>
      <c r="B99" s="44" t="s">
        <v>2069</v>
      </c>
      <c r="C99" s="218" t="s">
        <v>719</v>
      </c>
      <c r="H99" s="44" t="s">
        <v>2069</v>
      </c>
      <c r="I99" s="44" t="s">
        <v>791</v>
      </c>
      <c r="N99" s="44" t="s">
        <v>2069</v>
      </c>
      <c r="O99" s="44" t="s">
        <v>1454</v>
      </c>
    </row>
    <row r="100" spans="1:15" ht="29" x14ac:dyDescent="0.35">
      <c r="A100" s="44" t="s">
        <v>1414</v>
      </c>
      <c r="B100" s="44" t="s">
        <v>2655</v>
      </c>
      <c r="C100" s="44" t="s">
        <v>237</v>
      </c>
      <c r="H100" s="44" t="s">
        <v>1123</v>
      </c>
      <c r="I100" s="44" t="s">
        <v>530</v>
      </c>
      <c r="N100" s="44" t="s">
        <v>1666</v>
      </c>
      <c r="O100" s="44" t="s">
        <v>1667</v>
      </c>
    </row>
    <row r="101" spans="1:15" x14ac:dyDescent="0.35">
      <c r="A101" s="44" t="s">
        <v>1415</v>
      </c>
      <c r="B101" s="44" t="s">
        <v>520</v>
      </c>
      <c r="C101" s="44" t="s">
        <v>237</v>
      </c>
      <c r="H101" s="44" t="s">
        <v>524</v>
      </c>
      <c r="I101" s="44" t="s">
        <v>530</v>
      </c>
      <c r="N101" s="44" t="s">
        <v>1668</v>
      </c>
      <c r="O101" s="44" t="s">
        <v>1667</v>
      </c>
    </row>
    <row r="102" spans="1:15" x14ac:dyDescent="0.35">
      <c r="A102" s="44" t="s">
        <v>1416</v>
      </c>
      <c r="B102" s="44" t="s">
        <v>521</v>
      </c>
      <c r="C102" s="44" t="s">
        <v>237</v>
      </c>
      <c r="H102" s="44" t="s">
        <v>525</v>
      </c>
      <c r="I102" s="44" t="s">
        <v>530</v>
      </c>
      <c r="N102" s="44" t="s">
        <v>1669</v>
      </c>
      <c r="O102" s="44" t="s">
        <v>1667</v>
      </c>
    </row>
    <row r="103" spans="1:15" x14ac:dyDescent="0.35">
      <c r="A103" s="44" t="s">
        <v>1417</v>
      </c>
      <c r="B103" s="44" t="s">
        <v>22</v>
      </c>
      <c r="C103" s="44" t="s">
        <v>237</v>
      </c>
      <c r="H103" s="44" t="s">
        <v>526</v>
      </c>
      <c r="I103" s="44" t="s">
        <v>530</v>
      </c>
      <c r="N103" s="44" t="s">
        <v>1670</v>
      </c>
      <c r="O103" s="44" t="s">
        <v>1667</v>
      </c>
    </row>
    <row r="104" spans="1:15" x14ac:dyDescent="0.35">
      <c r="A104" s="44" t="s">
        <v>1418</v>
      </c>
      <c r="B104" s="44" t="s">
        <v>23</v>
      </c>
      <c r="C104" s="44" t="s">
        <v>237</v>
      </c>
      <c r="H104" s="44" t="s">
        <v>527</v>
      </c>
      <c r="I104" s="44" t="s">
        <v>530</v>
      </c>
      <c r="N104" s="44" t="s">
        <v>1671</v>
      </c>
      <c r="O104" s="44" t="s">
        <v>1667</v>
      </c>
    </row>
    <row r="105" spans="1:15" x14ac:dyDescent="0.35">
      <c r="A105" s="44" t="s">
        <v>1419</v>
      </c>
      <c r="B105" s="44" t="s">
        <v>24</v>
      </c>
      <c r="C105" s="44" t="s">
        <v>237</v>
      </c>
      <c r="H105" s="44" t="s">
        <v>528</v>
      </c>
      <c r="I105" s="44" t="s">
        <v>530</v>
      </c>
      <c r="N105" s="44" t="s">
        <v>1672</v>
      </c>
      <c r="O105" s="44" t="s">
        <v>1667</v>
      </c>
    </row>
    <row r="106" spans="1:15" x14ac:dyDescent="0.35">
      <c r="A106" s="44" t="s">
        <v>1420</v>
      </c>
      <c r="B106" s="44" t="s">
        <v>25</v>
      </c>
      <c r="C106" s="44" t="s">
        <v>237</v>
      </c>
      <c r="H106" s="44" t="s">
        <v>529</v>
      </c>
      <c r="I106" s="44" t="s">
        <v>530</v>
      </c>
      <c r="N106" s="44" t="s">
        <v>1673</v>
      </c>
      <c r="O106" s="44" t="s">
        <v>1667</v>
      </c>
    </row>
    <row r="108" spans="1:15" x14ac:dyDescent="0.35">
      <c r="A108" s="268" t="s">
        <v>1511</v>
      </c>
      <c r="B108" s="44" t="s">
        <v>296</v>
      </c>
      <c r="H108" s="44" t="s">
        <v>451</v>
      </c>
      <c r="N108" s="44" t="s">
        <v>677</v>
      </c>
    </row>
    <row r="109" spans="1:15" ht="159.5" x14ac:dyDescent="0.35">
      <c r="A109" s="268" t="s">
        <v>1512</v>
      </c>
      <c r="B109" s="343" t="s">
        <v>295</v>
      </c>
      <c r="H109" s="343" t="s">
        <v>531</v>
      </c>
      <c r="N109" s="44" t="s">
        <v>2129</v>
      </c>
    </row>
    <row r="110" spans="1:15" x14ac:dyDescent="0.35">
      <c r="A110" s="268" t="s">
        <v>1513</v>
      </c>
      <c r="B110" s="44" t="s">
        <v>1014</v>
      </c>
      <c r="C110" s="218" t="s">
        <v>719</v>
      </c>
      <c r="H110" s="44" t="s">
        <v>1014</v>
      </c>
      <c r="I110" s="44" t="s">
        <v>791</v>
      </c>
      <c r="N110" s="44" t="s">
        <v>1014</v>
      </c>
      <c r="O110" s="44" t="s">
        <v>1454</v>
      </c>
    </row>
    <row r="111" spans="1:15" x14ac:dyDescent="0.35">
      <c r="A111" s="268" t="s">
        <v>1514</v>
      </c>
      <c r="B111" s="44" t="s">
        <v>1015</v>
      </c>
      <c r="C111" s="44" t="s">
        <v>1125</v>
      </c>
      <c r="E111" s="255"/>
      <c r="H111" s="44" t="s">
        <v>1124</v>
      </c>
      <c r="I111" s="44" t="s">
        <v>1131</v>
      </c>
      <c r="N111" s="44" t="s">
        <v>1674</v>
      </c>
      <c r="O111" s="44" t="s">
        <v>1125</v>
      </c>
    </row>
    <row r="112" spans="1:15" x14ac:dyDescent="0.35">
      <c r="A112" s="268" t="s">
        <v>1515</v>
      </c>
      <c r="B112" s="44" t="s">
        <v>26</v>
      </c>
      <c r="E112" s="255"/>
      <c r="H112" s="44" t="s">
        <v>532</v>
      </c>
      <c r="N112" s="44" t="s">
        <v>1677</v>
      </c>
    </row>
    <row r="113" spans="1:15" x14ac:dyDescent="0.35">
      <c r="A113" s="268" t="s">
        <v>1516</v>
      </c>
      <c r="B113" s="44" t="s">
        <v>27</v>
      </c>
      <c r="C113" s="44" t="s">
        <v>1125</v>
      </c>
      <c r="E113" s="255"/>
      <c r="H113" s="44" t="s">
        <v>533</v>
      </c>
      <c r="I113" s="44" t="s">
        <v>1131</v>
      </c>
      <c r="N113" s="44" t="s">
        <v>1698</v>
      </c>
      <c r="O113" s="44" t="s">
        <v>1125</v>
      </c>
    </row>
    <row r="114" spans="1:15" x14ac:dyDescent="0.35">
      <c r="A114" s="268" t="s">
        <v>1517</v>
      </c>
      <c r="B114" s="44" t="s">
        <v>28</v>
      </c>
      <c r="C114" s="44" t="s">
        <v>1125</v>
      </c>
      <c r="H114" s="44" t="s">
        <v>534</v>
      </c>
      <c r="I114" s="44" t="s">
        <v>1131</v>
      </c>
      <c r="N114" s="44" t="s">
        <v>1699</v>
      </c>
      <c r="O114" s="44" t="s">
        <v>1125</v>
      </c>
    </row>
    <row r="115" spans="1:15" x14ac:dyDescent="0.35">
      <c r="A115" s="268" t="s">
        <v>1518</v>
      </c>
      <c r="B115" s="44" t="s">
        <v>29</v>
      </c>
      <c r="C115" s="44" t="s">
        <v>1125</v>
      </c>
      <c r="H115" s="44" t="s">
        <v>535</v>
      </c>
      <c r="I115" s="44" t="s">
        <v>1131</v>
      </c>
      <c r="N115" s="44" t="s">
        <v>1700</v>
      </c>
      <c r="O115" s="44" t="s">
        <v>1125</v>
      </c>
    </row>
    <row r="116" spans="1:15" x14ac:dyDescent="0.35">
      <c r="A116" s="268" t="s">
        <v>1519</v>
      </c>
      <c r="B116" s="44" t="s">
        <v>30</v>
      </c>
      <c r="C116" s="44" t="s">
        <v>1125</v>
      </c>
      <c r="H116" s="44" t="s">
        <v>536</v>
      </c>
      <c r="I116" s="44" t="s">
        <v>1131</v>
      </c>
      <c r="N116" s="44" t="s">
        <v>1848</v>
      </c>
      <c r="O116" s="44" t="s">
        <v>1125</v>
      </c>
    </row>
    <row r="117" spans="1:15" x14ac:dyDescent="0.35">
      <c r="A117" s="268" t="s">
        <v>1520</v>
      </c>
      <c r="B117" s="44" t="s">
        <v>31</v>
      </c>
      <c r="C117" s="44" t="s">
        <v>1125</v>
      </c>
      <c r="H117" s="44" t="s">
        <v>537</v>
      </c>
      <c r="I117" s="44" t="s">
        <v>1131</v>
      </c>
      <c r="N117" s="44" t="s">
        <v>1849</v>
      </c>
      <c r="O117" s="44" t="s">
        <v>1125</v>
      </c>
    </row>
    <row r="118" spans="1:15" x14ac:dyDescent="0.35">
      <c r="A118" s="268" t="s">
        <v>1521</v>
      </c>
      <c r="B118" s="44" t="s">
        <v>32</v>
      </c>
      <c r="C118" s="44" t="s">
        <v>1125</v>
      </c>
      <c r="H118" s="44" t="s">
        <v>538</v>
      </c>
      <c r="I118" s="44" t="s">
        <v>1131</v>
      </c>
      <c r="N118" s="44" t="s">
        <v>1850</v>
      </c>
      <c r="O118" s="44" t="s">
        <v>1125</v>
      </c>
    </row>
    <row r="119" spans="1:15" x14ac:dyDescent="0.35">
      <c r="A119" s="268" t="s">
        <v>1522</v>
      </c>
      <c r="B119" s="44" t="s">
        <v>33</v>
      </c>
      <c r="H119" s="44" t="s">
        <v>539</v>
      </c>
      <c r="N119" s="44" t="s">
        <v>1851</v>
      </c>
    </row>
    <row r="120" spans="1:15" ht="16.5" x14ac:dyDescent="0.35">
      <c r="A120" s="268" t="s">
        <v>1523</v>
      </c>
      <c r="B120" s="44" t="s">
        <v>1127</v>
      </c>
      <c r="C120" s="44" t="s">
        <v>1125</v>
      </c>
      <c r="H120" s="44" t="s">
        <v>1126</v>
      </c>
      <c r="I120" s="44" t="s">
        <v>1131</v>
      </c>
      <c r="N120" s="44" t="s">
        <v>1852</v>
      </c>
      <c r="O120" s="44" t="s">
        <v>1125</v>
      </c>
    </row>
    <row r="121" spans="1:15" x14ac:dyDescent="0.35">
      <c r="A121" s="268" t="s">
        <v>1524</v>
      </c>
      <c r="B121" s="44" t="s">
        <v>34</v>
      </c>
      <c r="C121" s="44" t="s">
        <v>1125</v>
      </c>
      <c r="H121" s="44" t="s">
        <v>540</v>
      </c>
      <c r="I121" s="44" t="s">
        <v>1131</v>
      </c>
      <c r="N121" s="44" t="s">
        <v>1853</v>
      </c>
      <c r="O121" s="44" t="s">
        <v>1125</v>
      </c>
    </row>
    <row r="122" spans="1:15" x14ac:dyDescent="0.35">
      <c r="A122" s="268" t="s">
        <v>1525</v>
      </c>
      <c r="B122" s="44" t="s">
        <v>35</v>
      </c>
      <c r="C122" s="44" t="s">
        <v>1125</v>
      </c>
      <c r="H122" s="44" t="s">
        <v>541</v>
      </c>
      <c r="I122" s="44" t="s">
        <v>1131</v>
      </c>
      <c r="N122" s="44" t="s">
        <v>1854</v>
      </c>
      <c r="O122" s="44" t="s">
        <v>1125</v>
      </c>
    </row>
    <row r="123" spans="1:15" x14ac:dyDescent="0.35">
      <c r="A123" s="268" t="s">
        <v>1526</v>
      </c>
      <c r="B123" s="44" t="s">
        <v>37</v>
      </c>
      <c r="H123" s="44" t="s">
        <v>542</v>
      </c>
      <c r="N123" s="44" t="s">
        <v>1855</v>
      </c>
    </row>
    <row r="124" spans="1:15" x14ac:dyDescent="0.35">
      <c r="A124" s="268" t="s">
        <v>1527</v>
      </c>
      <c r="B124" s="44" t="s">
        <v>38</v>
      </c>
      <c r="C124" s="44" t="s">
        <v>1125</v>
      </c>
      <c r="H124" s="44" t="s">
        <v>543</v>
      </c>
      <c r="I124" s="44" t="s">
        <v>1131</v>
      </c>
      <c r="N124" s="44" t="s">
        <v>1856</v>
      </c>
      <c r="O124" s="44" t="s">
        <v>1125</v>
      </c>
    </row>
    <row r="125" spans="1:15" x14ac:dyDescent="0.35">
      <c r="A125" s="268" t="s">
        <v>1528</v>
      </c>
      <c r="B125" s="44" t="s">
        <v>39</v>
      </c>
      <c r="C125" s="44" t="s">
        <v>1125</v>
      </c>
      <c r="H125" s="44" t="s">
        <v>544</v>
      </c>
      <c r="I125" s="44" t="s">
        <v>1131</v>
      </c>
      <c r="N125" s="44" t="s">
        <v>1857</v>
      </c>
      <c r="O125" s="44" t="s">
        <v>1125</v>
      </c>
    </row>
    <row r="126" spans="1:15" ht="31" x14ac:dyDescent="0.35">
      <c r="A126" s="268" t="s">
        <v>1529</v>
      </c>
      <c r="B126" s="69" t="s">
        <v>1128</v>
      </c>
      <c r="H126" s="69" t="s">
        <v>1129</v>
      </c>
      <c r="N126" s="44" t="s">
        <v>1695</v>
      </c>
    </row>
    <row r="127" spans="1:15" x14ac:dyDescent="0.35">
      <c r="A127" s="268" t="s">
        <v>1530</v>
      </c>
      <c r="C127" s="218" t="s">
        <v>719</v>
      </c>
      <c r="I127" s="44" t="s">
        <v>791</v>
      </c>
      <c r="O127" s="44" t="s">
        <v>1454</v>
      </c>
    </row>
    <row r="128" spans="1:15" x14ac:dyDescent="0.35">
      <c r="A128" s="268" t="s">
        <v>1531</v>
      </c>
      <c r="B128" s="44" t="s">
        <v>1132</v>
      </c>
      <c r="C128" s="44" t="s">
        <v>1125</v>
      </c>
      <c r="H128" s="44" t="s">
        <v>1135</v>
      </c>
      <c r="I128" s="44" t="s">
        <v>1131</v>
      </c>
      <c r="N128" s="44" t="s">
        <v>1858</v>
      </c>
      <c r="O128" s="44" t="s">
        <v>1125</v>
      </c>
    </row>
    <row r="129" spans="1:15" x14ac:dyDescent="0.35">
      <c r="A129" s="268" t="s">
        <v>1532</v>
      </c>
      <c r="B129" s="44" t="s">
        <v>26</v>
      </c>
      <c r="H129" s="44" t="s">
        <v>545</v>
      </c>
      <c r="N129" s="44" t="s">
        <v>1677</v>
      </c>
    </row>
    <row r="130" spans="1:15" x14ac:dyDescent="0.35">
      <c r="A130" s="268" t="s">
        <v>1533</v>
      </c>
      <c r="B130" s="44" t="s">
        <v>27</v>
      </c>
      <c r="C130" s="44" t="s">
        <v>1125</v>
      </c>
      <c r="H130" s="44" t="s">
        <v>546</v>
      </c>
      <c r="I130" s="44" t="s">
        <v>1131</v>
      </c>
      <c r="N130" s="44" t="s">
        <v>1698</v>
      </c>
      <c r="O130" s="44" t="s">
        <v>1125</v>
      </c>
    </row>
    <row r="131" spans="1:15" x14ac:dyDescent="0.35">
      <c r="A131" s="268" t="s">
        <v>1534</v>
      </c>
      <c r="B131" s="44" t="s">
        <v>28</v>
      </c>
      <c r="C131" s="44" t="s">
        <v>1125</v>
      </c>
      <c r="H131" s="44" t="s">
        <v>547</v>
      </c>
      <c r="I131" s="44" t="s">
        <v>1131</v>
      </c>
      <c r="N131" s="44" t="s">
        <v>1699</v>
      </c>
      <c r="O131" s="44" t="s">
        <v>1125</v>
      </c>
    </row>
    <row r="132" spans="1:15" x14ac:dyDescent="0.35">
      <c r="A132" s="268" t="s">
        <v>1535</v>
      </c>
      <c r="B132" s="44" t="s">
        <v>29</v>
      </c>
      <c r="C132" s="44" t="s">
        <v>1125</v>
      </c>
      <c r="H132" s="44" t="s">
        <v>548</v>
      </c>
      <c r="I132" s="44" t="s">
        <v>1131</v>
      </c>
      <c r="N132" s="44" t="s">
        <v>1700</v>
      </c>
      <c r="O132" s="44" t="s">
        <v>1125</v>
      </c>
    </row>
    <row r="133" spans="1:15" x14ac:dyDescent="0.35">
      <c r="A133" s="268" t="s">
        <v>1536</v>
      </c>
      <c r="B133" s="44" t="s">
        <v>31</v>
      </c>
      <c r="C133" s="44" t="s">
        <v>1125</v>
      </c>
      <c r="H133" s="44" t="s">
        <v>549</v>
      </c>
      <c r="I133" s="44" t="s">
        <v>1131</v>
      </c>
      <c r="N133" s="44" t="s">
        <v>1849</v>
      </c>
      <c r="O133" s="44" t="s">
        <v>1125</v>
      </c>
    </row>
    <row r="134" spans="1:15" x14ac:dyDescent="0.35">
      <c r="A134" s="268" t="s">
        <v>1537</v>
      </c>
      <c r="B134" s="44" t="s">
        <v>32</v>
      </c>
      <c r="C134" s="44" t="s">
        <v>1125</v>
      </c>
      <c r="H134" s="44" t="s">
        <v>550</v>
      </c>
      <c r="I134" s="44" t="s">
        <v>1131</v>
      </c>
      <c r="N134" s="44" t="s">
        <v>1850</v>
      </c>
      <c r="O134" s="44" t="s">
        <v>1125</v>
      </c>
    </row>
    <row r="135" spans="1:15" x14ac:dyDescent="0.35">
      <c r="A135" s="268" t="s">
        <v>1538</v>
      </c>
      <c r="B135" s="44" t="s">
        <v>37</v>
      </c>
      <c r="H135" s="44" t="s">
        <v>542</v>
      </c>
      <c r="N135" s="44" t="s">
        <v>1855</v>
      </c>
    </row>
    <row r="136" spans="1:15" x14ac:dyDescent="0.35">
      <c r="A136" s="268" t="s">
        <v>1539</v>
      </c>
      <c r="B136" s="44" t="s">
        <v>38</v>
      </c>
      <c r="C136" s="44" t="s">
        <v>1125</v>
      </c>
      <c r="H136" s="44" t="s">
        <v>543</v>
      </c>
      <c r="I136" s="44" t="s">
        <v>1131</v>
      </c>
      <c r="N136" s="44" t="s">
        <v>1856</v>
      </c>
      <c r="O136" s="44" t="s">
        <v>1125</v>
      </c>
    </row>
    <row r="137" spans="1:15" x14ac:dyDescent="0.35">
      <c r="A137" s="268" t="s">
        <v>1540</v>
      </c>
      <c r="B137" s="44" t="s">
        <v>39</v>
      </c>
      <c r="C137" s="44" t="s">
        <v>1125</v>
      </c>
      <c r="H137" s="44" t="s">
        <v>544</v>
      </c>
      <c r="I137" s="44" t="s">
        <v>1131</v>
      </c>
      <c r="N137" s="44" t="s">
        <v>1857</v>
      </c>
      <c r="O137" s="44" t="s">
        <v>1125</v>
      </c>
    </row>
    <row r="138" spans="1:15" ht="16.5" x14ac:dyDescent="0.35">
      <c r="A138" s="268" t="s">
        <v>1541</v>
      </c>
      <c r="B138" s="69" t="s">
        <v>1134</v>
      </c>
      <c r="H138" s="69" t="s">
        <v>1133</v>
      </c>
      <c r="N138" s="44" t="s">
        <v>1859</v>
      </c>
    </row>
    <row r="139" spans="1:15" x14ac:dyDescent="0.35">
      <c r="A139" s="268" t="s">
        <v>1542</v>
      </c>
      <c r="B139" s="44" t="s">
        <v>1038</v>
      </c>
      <c r="C139" s="218" t="s">
        <v>719</v>
      </c>
      <c r="H139" s="44" t="s">
        <v>1038</v>
      </c>
      <c r="I139" s="44" t="s">
        <v>791</v>
      </c>
      <c r="N139" s="44" t="s">
        <v>1038</v>
      </c>
      <c r="O139" s="44" t="s">
        <v>1454</v>
      </c>
    </row>
    <row r="140" spans="1:15" x14ac:dyDescent="0.35">
      <c r="A140" s="268" t="s">
        <v>1543</v>
      </c>
      <c r="B140" s="44" t="s">
        <v>1136</v>
      </c>
      <c r="C140" s="44" t="s">
        <v>1125</v>
      </c>
      <c r="H140" s="44" t="s">
        <v>1137</v>
      </c>
      <c r="I140" s="44" t="s">
        <v>1131</v>
      </c>
      <c r="N140" s="44" t="s">
        <v>1988</v>
      </c>
      <c r="O140" s="44" t="s">
        <v>1125</v>
      </c>
    </row>
    <row r="141" spans="1:15" x14ac:dyDescent="0.35">
      <c r="A141" s="268" t="s">
        <v>1544</v>
      </c>
      <c r="B141" s="44" t="s">
        <v>36</v>
      </c>
      <c r="H141" s="44" t="s">
        <v>551</v>
      </c>
      <c r="N141" s="44" t="s">
        <v>1981</v>
      </c>
    </row>
    <row r="142" spans="1:15" x14ac:dyDescent="0.35">
      <c r="A142" s="268" t="s">
        <v>1545</v>
      </c>
      <c r="B142" s="44" t="s">
        <v>27</v>
      </c>
      <c r="C142" s="44" t="s">
        <v>1125</v>
      </c>
      <c r="H142" s="44" t="s">
        <v>552</v>
      </c>
      <c r="I142" s="44" t="s">
        <v>1131</v>
      </c>
      <c r="N142" s="44" t="s">
        <v>1698</v>
      </c>
      <c r="O142" s="44" t="s">
        <v>1125</v>
      </c>
    </row>
    <row r="143" spans="1:15" x14ac:dyDescent="0.35">
      <c r="A143" s="268" t="s">
        <v>1546</v>
      </c>
      <c r="B143" s="44" t="s">
        <v>289</v>
      </c>
      <c r="C143" s="44" t="s">
        <v>1125</v>
      </c>
      <c r="H143" s="44" t="s">
        <v>553</v>
      </c>
      <c r="I143" s="44" t="s">
        <v>1131</v>
      </c>
      <c r="N143" s="44" t="s">
        <v>1982</v>
      </c>
      <c r="O143" s="44" t="s">
        <v>1125</v>
      </c>
    </row>
    <row r="144" spans="1:15" ht="29" x14ac:dyDescent="0.35">
      <c r="A144" s="268" t="s">
        <v>1547</v>
      </c>
      <c r="B144" s="44" t="s">
        <v>40</v>
      </c>
      <c r="C144" s="44" t="s">
        <v>1125</v>
      </c>
      <c r="H144" s="44" t="s">
        <v>554</v>
      </c>
      <c r="I144" s="44" t="s">
        <v>1131</v>
      </c>
      <c r="N144" s="44" t="s">
        <v>1983</v>
      </c>
      <c r="O144" s="44" t="s">
        <v>1125</v>
      </c>
    </row>
    <row r="145" spans="1:15" x14ac:dyDescent="0.35">
      <c r="A145" s="268" t="s">
        <v>1548</v>
      </c>
      <c r="B145" s="44" t="s">
        <v>41</v>
      </c>
      <c r="C145" s="44" t="s">
        <v>1125</v>
      </c>
      <c r="H145" s="44" t="s">
        <v>555</v>
      </c>
      <c r="I145" s="44" t="s">
        <v>1131</v>
      </c>
      <c r="N145" s="44" t="s">
        <v>1984</v>
      </c>
      <c r="O145" s="44" t="s">
        <v>1125</v>
      </c>
    </row>
    <row r="146" spans="1:15" x14ac:dyDescent="0.35">
      <c r="A146" s="268" t="s">
        <v>1549</v>
      </c>
      <c r="B146" s="44" t="s">
        <v>47</v>
      </c>
      <c r="C146" s="44" t="s">
        <v>1125</v>
      </c>
      <c r="H146" s="44" t="s">
        <v>556</v>
      </c>
      <c r="I146" s="44" t="s">
        <v>1131</v>
      </c>
      <c r="N146" s="44" t="s">
        <v>1985</v>
      </c>
      <c r="O146" s="44" t="s">
        <v>1125</v>
      </c>
    </row>
    <row r="147" spans="1:15" x14ac:dyDescent="0.35">
      <c r="A147" s="268" t="s">
        <v>1550</v>
      </c>
      <c r="B147" s="44" t="s">
        <v>33</v>
      </c>
      <c r="H147" s="44" t="s">
        <v>557</v>
      </c>
      <c r="N147" s="44" t="s">
        <v>1851</v>
      </c>
    </row>
    <row r="148" spans="1:15" x14ac:dyDescent="0.35">
      <c r="A148" s="268" t="s">
        <v>1551</v>
      </c>
      <c r="B148" s="44" t="s">
        <v>288</v>
      </c>
      <c r="C148" s="44" t="s">
        <v>1125</v>
      </c>
      <c r="H148" s="44" t="s">
        <v>558</v>
      </c>
      <c r="I148" s="44" t="s">
        <v>1131</v>
      </c>
      <c r="N148" s="44" t="s">
        <v>1980</v>
      </c>
      <c r="O148" s="44" t="s">
        <v>1125</v>
      </c>
    </row>
    <row r="149" spans="1:15" x14ac:dyDescent="0.35">
      <c r="A149" s="268" t="s">
        <v>1552</v>
      </c>
      <c r="B149" s="44" t="s">
        <v>34</v>
      </c>
      <c r="C149" s="44" t="s">
        <v>1125</v>
      </c>
      <c r="H149" s="44" t="s">
        <v>559</v>
      </c>
      <c r="I149" s="44" t="s">
        <v>1131</v>
      </c>
      <c r="N149" s="44" t="s">
        <v>1853</v>
      </c>
      <c r="O149" s="44" t="s">
        <v>1125</v>
      </c>
    </row>
    <row r="150" spans="1:15" x14ac:dyDescent="0.35">
      <c r="A150" s="268" t="s">
        <v>1553</v>
      </c>
      <c r="B150" s="44" t="s">
        <v>35</v>
      </c>
      <c r="C150" s="44" t="s">
        <v>1125</v>
      </c>
      <c r="H150" s="44" t="s">
        <v>560</v>
      </c>
      <c r="I150" s="44" t="s">
        <v>1131</v>
      </c>
      <c r="N150" s="44" t="s">
        <v>1854</v>
      </c>
      <c r="O150" s="44" t="s">
        <v>1125</v>
      </c>
    </row>
    <row r="151" spans="1:15" x14ac:dyDescent="0.35">
      <c r="A151" s="268" t="s">
        <v>1554</v>
      </c>
      <c r="B151" s="44" t="s">
        <v>37</v>
      </c>
      <c r="H151" s="44" t="s">
        <v>542</v>
      </c>
      <c r="N151" s="44" t="s">
        <v>1855</v>
      </c>
    </row>
    <row r="152" spans="1:15" x14ac:dyDescent="0.35">
      <c r="A152" s="268" t="s">
        <v>1555</v>
      </c>
      <c r="B152" s="44" t="s">
        <v>38</v>
      </c>
      <c r="C152" s="44" t="s">
        <v>1125</v>
      </c>
      <c r="H152" s="44" t="s">
        <v>543</v>
      </c>
      <c r="I152" s="44" t="s">
        <v>1131</v>
      </c>
      <c r="N152" s="44" t="s">
        <v>1856</v>
      </c>
      <c r="O152" s="44" t="s">
        <v>1125</v>
      </c>
    </row>
    <row r="153" spans="1:15" x14ac:dyDescent="0.35">
      <c r="A153" s="268" t="s">
        <v>1556</v>
      </c>
      <c r="B153" s="44" t="s">
        <v>39</v>
      </c>
      <c r="C153" s="44" t="s">
        <v>1125</v>
      </c>
      <c r="H153" s="44" t="s">
        <v>544</v>
      </c>
      <c r="I153" s="44" t="s">
        <v>1131</v>
      </c>
      <c r="N153" s="44" t="s">
        <v>1857</v>
      </c>
      <c r="O153" s="44" t="s">
        <v>1125</v>
      </c>
    </row>
    <row r="154" spans="1:15" x14ac:dyDescent="0.35">
      <c r="A154" s="268" t="s">
        <v>1557</v>
      </c>
      <c r="B154" s="44" t="s">
        <v>1039</v>
      </c>
      <c r="C154" s="44" t="s">
        <v>1125</v>
      </c>
      <c r="H154" s="44" t="s">
        <v>1138</v>
      </c>
      <c r="I154" s="44" t="s">
        <v>1131</v>
      </c>
      <c r="N154" s="44" t="s">
        <v>1989</v>
      </c>
      <c r="O154" s="44" t="s">
        <v>1125</v>
      </c>
    </row>
    <row r="155" spans="1:15" x14ac:dyDescent="0.35">
      <c r="A155" s="268" t="s">
        <v>1558</v>
      </c>
      <c r="B155" s="44" t="s">
        <v>37</v>
      </c>
      <c r="H155" s="44" t="s">
        <v>542</v>
      </c>
      <c r="N155" s="44" t="s">
        <v>1855</v>
      </c>
    </row>
    <row r="156" spans="1:15" x14ac:dyDescent="0.35">
      <c r="A156" s="268" t="s">
        <v>1559</v>
      </c>
      <c r="B156" s="44" t="s">
        <v>38</v>
      </c>
      <c r="C156" s="44" t="s">
        <v>1125</v>
      </c>
      <c r="H156" s="44" t="s">
        <v>543</v>
      </c>
      <c r="I156" s="44" t="s">
        <v>1131</v>
      </c>
      <c r="N156" s="44" t="s">
        <v>1856</v>
      </c>
      <c r="O156" s="44" t="s">
        <v>1125</v>
      </c>
    </row>
    <row r="157" spans="1:15" x14ac:dyDescent="0.35">
      <c r="A157" s="268" t="s">
        <v>1560</v>
      </c>
      <c r="B157" s="44" t="s">
        <v>39</v>
      </c>
      <c r="C157" s="44" t="s">
        <v>1125</v>
      </c>
      <c r="H157" s="44" t="s">
        <v>544</v>
      </c>
      <c r="I157" s="44" t="s">
        <v>1131</v>
      </c>
      <c r="N157" s="44" t="s">
        <v>1857</v>
      </c>
      <c r="O157" s="44" t="s">
        <v>1125</v>
      </c>
    </row>
    <row r="158" spans="1:15" x14ac:dyDescent="0.35">
      <c r="A158" s="268" t="s">
        <v>1561</v>
      </c>
    </row>
    <row r="159" spans="1:15" x14ac:dyDescent="0.35">
      <c r="A159" s="268" t="s">
        <v>1562</v>
      </c>
      <c r="B159" s="44" t="s">
        <v>1040</v>
      </c>
      <c r="C159" s="218" t="s">
        <v>719</v>
      </c>
      <c r="H159" s="44" t="s">
        <v>1040</v>
      </c>
      <c r="I159" s="44" t="s">
        <v>791</v>
      </c>
      <c r="N159" s="44" t="s">
        <v>1040</v>
      </c>
      <c r="O159" s="44" t="s">
        <v>1454</v>
      </c>
    </row>
    <row r="160" spans="1:15" x14ac:dyDescent="0.35">
      <c r="A160" s="268" t="s">
        <v>1563</v>
      </c>
      <c r="B160" s="44" t="s">
        <v>42</v>
      </c>
      <c r="C160" s="44" t="s">
        <v>1125</v>
      </c>
      <c r="H160" s="44" t="s">
        <v>561</v>
      </c>
      <c r="I160" s="44" t="s">
        <v>1131</v>
      </c>
      <c r="N160" s="44" t="s">
        <v>1990</v>
      </c>
      <c r="O160" s="44" t="s">
        <v>1125</v>
      </c>
    </row>
    <row r="161" spans="1:15" x14ac:dyDescent="0.35">
      <c r="A161" s="268" t="s">
        <v>1564</v>
      </c>
      <c r="B161" s="44" t="s">
        <v>43</v>
      </c>
      <c r="C161" s="44" t="s">
        <v>1125</v>
      </c>
      <c r="H161" s="44" t="s">
        <v>562</v>
      </c>
      <c r="I161" s="44" t="s">
        <v>1131</v>
      </c>
      <c r="N161" s="44" t="s">
        <v>1994</v>
      </c>
      <c r="O161" s="44" t="s">
        <v>1125</v>
      </c>
    </row>
    <row r="162" spans="1:15" x14ac:dyDescent="0.35">
      <c r="A162" s="268" t="s">
        <v>1565</v>
      </c>
      <c r="B162" s="44" t="s">
        <v>44</v>
      </c>
      <c r="C162" s="44" t="s">
        <v>1125</v>
      </c>
      <c r="H162" s="44" t="s">
        <v>563</v>
      </c>
      <c r="I162" s="44" t="s">
        <v>1131</v>
      </c>
      <c r="N162" s="44" t="s">
        <v>1995</v>
      </c>
      <c r="O162" s="44" t="s">
        <v>1125</v>
      </c>
    </row>
    <row r="163" spans="1:15" x14ac:dyDescent="0.35">
      <c r="A163" s="268" t="s">
        <v>1566</v>
      </c>
      <c r="B163" s="44" t="s">
        <v>45</v>
      </c>
      <c r="C163" s="44" t="s">
        <v>1125</v>
      </c>
      <c r="H163" s="44" t="s">
        <v>564</v>
      </c>
      <c r="I163" s="44" t="s">
        <v>1131</v>
      </c>
      <c r="N163" s="44" t="s">
        <v>1996</v>
      </c>
      <c r="O163" s="44" t="s">
        <v>1125</v>
      </c>
    </row>
    <row r="164" spans="1:15" x14ac:dyDescent="0.35">
      <c r="A164" s="268" t="s">
        <v>1567</v>
      </c>
      <c r="B164" s="44" t="s">
        <v>35</v>
      </c>
      <c r="C164" s="44" t="s">
        <v>1125</v>
      </c>
      <c r="H164" s="44" t="s">
        <v>541</v>
      </c>
      <c r="I164" s="44" t="s">
        <v>1131</v>
      </c>
      <c r="N164" s="44" t="s">
        <v>1854</v>
      </c>
      <c r="O164" s="44" t="s">
        <v>1125</v>
      </c>
    </row>
    <row r="165" spans="1:15" x14ac:dyDescent="0.35">
      <c r="A165" s="268" t="s">
        <v>1568</v>
      </c>
      <c r="B165" s="44" t="s">
        <v>25</v>
      </c>
      <c r="C165" s="44" t="s">
        <v>1125</v>
      </c>
      <c r="H165" s="44" t="s">
        <v>529</v>
      </c>
      <c r="I165" s="44" t="s">
        <v>1131</v>
      </c>
      <c r="N165" s="44" t="s">
        <v>1997</v>
      </c>
      <c r="O165" s="44" t="s">
        <v>1125</v>
      </c>
    </row>
    <row r="166" spans="1:15" x14ac:dyDescent="0.35">
      <c r="A166" s="268" t="s">
        <v>1569</v>
      </c>
      <c r="B166" s="44" t="s">
        <v>1165</v>
      </c>
      <c r="H166" s="44" t="s">
        <v>1166</v>
      </c>
      <c r="N166" s="44" t="s">
        <v>2000</v>
      </c>
    </row>
    <row r="167" spans="1:15" x14ac:dyDescent="0.35">
      <c r="A167" s="268" t="s">
        <v>1570</v>
      </c>
      <c r="B167" s="44" t="s">
        <v>48</v>
      </c>
      <c r="C167" s="44" t="s">
        <v>1125</v>
      </c>
      <c r="H167" s="44" t="s">
        <v>565</v>
      </c>
      <c r="I167" s="44" t="s">
        <v>1131</v>
      </c>
      <c r="N167" s="44" t="s">
        <v>1998</v>
      </c>
      <c r="O167" s="44" t="s">
        <v>1125</v>
      </c>
    </row>
    <row r="168" spans="1:15" ht="29" x14ac:dyDescent="0.35">
      <c r="A168" s="268" t="s">
        <v>1571</v>
      </c>
      <c r="B168" s="44" t="s">
        <v>49</v>
      </c>
      <c r="C168" s="44" t="s">
        <v>1125</v>
      </c>
      <c r="H168" s="44" t="s">
        <v>566</v>
      </c>
      <c r="I168" s="44" t="s">
        <v>1131</v>
      </c>
      <c r="N168" s="44" t="s">
        <v>1999</v>
      </c>
      <c r="O168" s="44" t="s">
        <v>1125</v>
      </c>
    </row>
    <row r="169" spans="1:15" x14ac:dyDescent="0.35">
      <c r="A169" s="268" t="s">
        <v>1572</v>
      </c>
      <c r="B169" s="44" t="s">
        <v>50</v>
      </c>
      <c r="H169" s="44" t="s">
        <v>567</v>
      </c>
      <c r="N169" s="44" t="s">
        <v>1991</v>
      </c>
    </row>
    <row r="170" spans="1:15" ht="29" x14ac:dyDescent="0.35">
      <c r="A170" s="268" t="s">
        <v>1573</v>
      </c>
      <c r="B170" s="44" t="s">
        <v>51</v>
      </c>
      <c r="C170" s="44" t="s">
        <v>1125</v>
      </c>
      <c r="H170" s="44" t="s">
        <v>568</v>
      </c>
      <c r="I170" s="44" t="s">
        <v>1131</v>
      </c>
      <c r="N170" s="44" t="s">
        <v>1992</v>
      </c>
      <c r="O170" s="44" t="s">
        <v>1125</v>
      </c>
    </row>
    <row r="171" spans="1:15" x14ac:dyDescent="0.35">
      <c r="A171" s="268" t="s">
        <v>1574</v>
      </c>
      <c r="B171" s="44" t="s">
        <v>52</v>
      </c>
      <c r="C171" s="44" t="s">
        <v>1125</v>
      </c>
      <c r="H171" s="44" t="s">
        <v>569</v>
      </c>
      <c r="I171" s="44" t="s">
        <v>1131</v>
      </c>
      <c r="N171" s="44" t="s">
        <v>1993</v>
      </c>
      <c r="O171" s="44" t="s">
        <v>1125</v>
      </c>
    </row>
    <row r="173" spans="1:15" x14ac:dyDescent="0.35">
      <c r="A173" s="262" t="s">
        <v>1017</v>
      </c>
      <c r="B173" s="44" t="s">
        <v>384</v>
      </c>
      <c r="H173" s="44" t="s">
        <v>570</v>
      </c>
      <c r="N173" s="44" t="s">
        <v>2045</v>
      </c>
    </row>
    <row r="174" spans="1:15" ht="145" x14ac:dyDescent="0.35">
      <c r="A174" s="262" t="s">
        <v>1578</v>
      </c>
      <c r="B174" s="343" t="s">
        <v>385</v>
      </c>
      <c r="H174" s="343" t="s">
        <v>571</v>
      </c>
      <c r="N174" s="44" t="s">
        <v>2128</v>
      </c>
    </row>
    <row r="175" spans="1:15" x14ac:dyDescent="0.35">
      <c r="A175" s="262" t="s">
        <v>1579</v>
      </c>
    </row>
    <row r="176" spans="1:15" x14ac:dyDescent="0.35">
      <c r="A176" s="262" t="s">
        <v>1580</v>
      </c>
      <c r="B176" s="44" t="s">
        <v>2063</v>
      </c>
      <c r="C176" s="218" t="s">
        <v>719</v>
      </c>
      <c r="H176" s="44" t="s">
        <v>2063</v>
      </c>
      <c r="I176" s="44" t="s">
        <v>791</v>
      </c>
      <c r="N176" s="44" t="s">
        <v>2063</v>
      </c>
      <c r="O176" s="44" t="s">
        <v>1454</v>
      </c>
    </row>
    <row r="177" spans="1:15" ht="29" x14ac:dyDescent="0.35">
      <c r="A177" s="262" t="s">
        <v>1581</v>
      </c>
      <c r="B177" s="44" t="s">
        <v>1041</v>
      </c>
      <c r="C177" s="44" t="s">
        <v>53</v>
      </c>
      <c r="H177" s="44" t="s">
        <v>1167</v>
      </c>
      <c r="I177" s="44" t="s">
        <v>572</v>
      </c>
      <c r="N177" s="44" t="s">
        <v>2062</v>
      </c>
      <c r="O177" s="44" t="s">
        <v>2047</v>
      </c>
    </row>
    <row r="178" spans="1:15" x14ac:dyDescent="0.35">
      <c r="A178" s="262" t="s">
        <v>1582</v>
      </c>
      <c r="B178" s="44" t="s">
        <v>54</v>
      </c>
      <c r="C178" s="44" t="s">
        <v>53</v>
      </c>
      <c r="H178" s="44" t="s">
        <v>573</v>
      </c>
      <c r="I178" s="44" t="s">
        <v>572</v>
      </c>
      <c r="N178" s="44" t="s">
        <v>2048</v>
      </c>
      <c r="O178" s="44" t="s">
        <v>2047</v>
      </c>
    </row>
    <row r="179" spans="1:15" x14ac:dyDescent="0.35">
      <c r="A179" s="262" t="s">
        <v>1583</v>
      </c>
      <c r="B179" s="44" t="s">
        <v>55</v>
      </c>
      <c r="C179" s="44" t="s">
        <v>53</v>
      </c>
      <c r="H179" s="44" t="s">
        <v>574</v>
      </c>
      <c r="I179" s="44" t="s">
        <v>572</v>
      </c>
      <c r="N179" s="44" t="s">
        <v>55</v>
      </c>
      <c r="O179" s="44" t="s">
        <v>2047</v>
      </c>
    </row>
    <row r="180" spans="1:15" x14ac:dyDescent="0.35">
      <c r="A180" s="262" t="s">
        <v>1584</v>
      </c>
      <c r="B180" s="44" t="s">
        <v>56</v>
      </c>
      <c r="C180" s="44" t="s">
        <v>53</v>
      </c>
      <c r="H180" s="44" t="s">
        <v>575</v>
      </c>
      <c r="I180" s="44" t="s">
        <v>572</v>
      </c>
      <c r="N180" s="44" t="s">
        <v>2049</v>
      </c>
      <c r="O180" s="44" t="s">
        <v>2047</v>
      </c>
    </row>
    <row r="181" spans="1:15" x14ac:dyDescent="0.35">
      <c r="A181" s="262" t="s">
        <v>1585</v>
      </c>
      <c r="B181" s="44" t="s">
        <v>57</v>
      </c>
      <c r="C181" s="44" t="s">
        <v>53</v>
      </c>
      <c r="H181" s="44" t="s">
        <v>576</v>
      </c>
      <c r="I181" s="44" t="s">
        <v>572</v>
      </c>
      <c r="N181" s="44" t="s">
        <v>2050</v>
      </c>
      <c r="O181" s="44" t="s">
        <v>2047</v>
      </c>
    </row>
    <row r="182" spans="1:15" x14ac:dyDescent="0.35">
      <c r="A182" s="262" t="s">
        <v>1586</v>
      </c>
      <c r="B182" s="44" t="s">
        <v>58</v>
      </c>
      <c r="C182" s="44" t="s">
        <v>53</v>
      </c>
      <c r="H182" s="44" t="s">
        <v>577</v>
      </c>
      <c r="I182" s="44" t="s">
        <v>572</v>
      </c>
      <c r="N182" s="44" t="s">
        <v>2051</v>
      </c>
      <c r="O182" s="44" t="s">
        <v>2047</v>
      </c>
    </row>
    <row r="183" spans="1:15" x14ac:dyDescent="0.35">
      <c r="A183" s="262" t="s">
        <v>1587</v>
      </c>
      <c r="B183" s="44" t="s">
        <v>59</v>
      </c>
      <c r="C183" s="44" t="s">
        <v>53</v>
      </c>
      <c r="H183" s="44" t="s">
        <v>578</v>
      </c>
      <c r="I183" s="44" t="s">
        <v>572</v>
      </c>
      <c r="N183" s="44" t="s">
        <v>2052</v>
      </c>
      <c r="O183" s="44" t="s">
        <v>2047</v>
      </c>
    </row>
    <row r="184" spans="1:15" x14ac:dyDescent="0.35">
      <c r="A184" s="262" t="s">
        <v>1588</v>
      </c>
      <c r="B184" s="44" t="s">
        <v>60</v>
      </c>
      <c r="C184" s="44" t="s">
        <v>53</v>
      </c>
      <c r="H184" s="44" t="s">
        <v>579</v>
      </c>
      <c r="I184" s="44" t="s">
        <v>572</v>
      </c>
      <c r="N184" s="44" t="s">
        <v>2053</v>
      </c>
      <c r="O184" s="44" t="s">
        <v>2047</v>
      </c>
    </row>
    <row r="185" spans="1:15" x14ac:dyDescent="0.35">
      <c r="A185" s="262" t="s">
        <v>1589</v>
      </c>
      <c r="B185" s="44" t="s">
        <v>61</v>
      </c>
      <c r="C185" s="44" t="s">
        <v>53</v>
      </c>
      <c r="H185" s="44" t="s">
        <v>580</v>
      </c>
      <c r="I185" s="44" t="s">
        <v>572</v>
      </c>
      <c r="N185" s="44" t="s">
        <v>2054</v>
      </c>
      <c r="O185" s="44" t="s">
        <v>2047</v>
      </c>
    </row>
    <row r="186" spans="1:15" x14ac:dyDescent="0.35">
      <c r="A186" s="262" t="s">
        <v>1590</v>
      </c>
      <c r="B186" s="44" t="s">
        <v>62</v>
      </c>
      <c r="C186" s="44" t="s">
        <v>53</v>
      </c>
      <c r="H186" s="44" t="s">
        <v>581</v>
      </c>
      <c r="I186" s="44" t="s">
        <v>572</v>
      </c>
      <c r="N186" s="44" t="s">
        <v>2055</v>
      </c>
      <c r="O186" s="44" t="s">
        <v>2047</v>
      </c>
    </row>
    <row r="187" spans="1:15" x14ac:dyDescent="0.35">
      <c r="A187" s="262" t="s">
        <v>1591</v>
      </c>
      <c r="B187" s="44" t="s">
        <v>64</v>
      </c>
      <c r="C187" s="44" t="s">
        <v>53</v>
      </c>
      <c r="H187" s="44" t="s">
        <v>582</v>
      </c>
      <c r="I187" s="44" t="s">
        <v>572</v>
      </c>
      <c r="N187" s="44" t="s">
        <v>2056</v>
      </c>
      <c r="O187" s="44" t="s">
        <v>2047</v>
      </c>
    </row>
    <row r="188" spans="1:15" x14ac:dyDescent="0.35">
      <c r="A188" s="262" t="s">
        <v>1592</v>
      </c>
      <c r="B188" s="44" t="s">
        <v>65</v>
      </c>
      <c r="C188" s="44" t="s">
        <v>53</v>
      </c>
      <c r="H188" s="44" t="s">
        <v>583</v>
      </c>
      <c r="I188" s="44" t="s">
        <v>572</v>
      </c>
      <c r="N188" s="44" t="s">
        <v>2057</v>
      </c>
      <c r="O188" s="44" t="s">
        <v>2047</v>
      </c>
    </row>
    <row r="189" spans="1:15" x14ac:dyDescent="0.35">
      <c r="A189" s="262" t="s">
        <v>1593</v>
      </c>
      <c r="B189" s="44" t="s">
        <v>66</v>
      </c>
      <c r="C189" s="44" t="s">
        <v>53</v>
      </c>
      <c r="H189" s="44" t="s">
        <v>584</v>
      </c>
      <c r="I189" s="44" t="s">
        <v>572</v>
      </c>
      <c r="N189" s="44" t="s">
        <v>2058</v>
      </c>
      <c r="O189" s="44" t="s">
        <v>2047</v>
      </c>
    </row>
    <row r="190" spans="1:15" x14ac:dyDescent="0.35">
      <c r="A190" s="262" t="s">
        <v>1594</v>
      </c>
      <c r="B190" s="44" t="s">
        <v>67</v>
      </c>
      <c r="C190" s="44" t="s">
        <v>53</v>
      </c>
      <c r="H190" s="44" t="s">
        <v>585</v>
      </c>
      <c r="I190" s="44" t="s">
        <v>572</v>
      </c>
      <c r="N190" s="44" t="s">
        <v>2059</v>
      </c>
      <c r="O190" s="44" t="s">
        <v>2047</v>
      </c>
    </row>
    <row r="191" spans="1:15" x14ac:dyDescent="0.35">
      <c r="A191" s="262" t="s">
        <v>1595</v>
      </c>
      <c r="B191" s="44" t="s">
        <v>68</v>
      </c>
      <c r="C191" s="44" t="s">
        <v>53</v>
      </c>
      <c r="H191" s="44" t="s">
        <v>586</v>
      </c>
      <c r="I191" s="44" t="s">
        <v>572</v>
      </c>
      <c r="N191" s="44" t="s">
        <v>2060</v>
      </c>
      <c r="O191" s="44" t="s">
        <v>2047</v>
      </c>
    </row>
    <row r="192" spans="1:15" x14ac:dyDescent="0.35">
      <c r="A192" s="262" t="s">
        <v>1596</v>
      </c>
      <c r="B192" s="44" t="s">
        <v>1042</v>
      </c>
      <c r="C192" s="44" t="s">
        <v>53</v>
      </c>
      <c r="H192" s="44" t="s">
        <v>1178</v>
      </c>
      <c r="I192" s="44" t="s">
        <v>572</v>
      </c>
      <c r="N192" s="44" t="s">
        <v>2071</v>
      </c>
      <c r="O192" s="44" t="s">
        <v>2047</v>
      </c>
    </row>
    <row r="193" spans="1:15" x14ac:dyDescent="0.35">
      <c r="A193" s="262" t="s">
        <v>1597</v>
      </c>
      <c r="B193" s="44" t="s">
        <v>69</v>
      </c>
      <c r="C193" s="44" t="s">
        <v>53</v>
      </c>
      <c r="H193" s="44" t="s">
        <v>587</v>
      </c>
      <c r="I193" s="44" t="s">
        <v>572</v>
      </c>
      <c r="N193" s="44" t="s">
        <v>2061</v>
      </c>
      <c r="O193" s="44" t="s">
        <v>2047</v>
      </c>
    </row>
    <row r="194" spans="1:15" x14ac:dyDescent="0.35">
      <c r="A194" s="262" t="s">
        <v>1598</v>
      </c>
      <c r="B194" s="44" t="s">
        <v>1043</v>
      </c>
      <c r="C194" s="44" t="s">
        <v>53</v>
      </c>
      <c r="H194" s="44" t="s">
        <v>1177</v>
      </c>
      <c r="I194" s="44" t="s">
        <v>572</v>
      </c>
      <c r="N194" s="44" t="s">
        <v>2085</v>
      </c>
      <c r="O194" s="44" t="s">
        <v>2047</v>
      </c>
    </row>
    <row r="195" spans="1:15" x14ac:dyDescent="0.35">
      <c r="A195" s="262" t="s">
        <v>1599</v>
      </c>
      <c r="B195" s="44" t="s">
        <v>70</v>
      </c>
      <c r="C195" s="44" t="s">
        <v>53</v>
      </c>
      <c r="H195" s="44" t="s">
        <v>588</v>
      </c>
      <c r="I195" s="44" t="s">
        <v>572</v>
      </c>
      <c r="N195" s="44" t="s">
        <v>2073</v>
      </c>
      <c r="O195" s="44" t="s">
        <v>2047</v>
      </c>
    </row>
    <row r="196" spans="1:15" x14ac:dyDescent="0.35">
      <c r="A196" s="262" t="s">
        <v>1600</v>
      </c>
      <c r="B196" s="44" t="s">
        <v>294</v>
      </c>
      <c r="C196" s="44" t="s">
        <v>53</v>
      </c>
      <c r="H196" s="44" t="s">
        <v>517</v>
      </c>
      <c r="I196" s="44" t="s">
        <v>572</v>
      </c>
      <c r="N196" s="44" t="s">
        <v>2074</v>
      </c>
      <c r="O196" s="44" t="s">
        <v>2047</v>
      </c>
    </row>
    <row r="197" spans="1:15" x14ac:dyDescent="0.35">
      <c r="A197" s="262" t="s">
        <v>1601</v>
      </c>
      <c r="B197" s="44" t="s">
        <v>71</v>
      </c>
      <c r="C197" s="44" t="s">
        <v>53</v>
      </c>
      <c r="H197" s="44" t="s">
        <v>589</v>
      </c>
      <c r="I197" s="44" t="s">
        <v>572</v>
      </c>
      <c r="N197" s="44" t="s">
        <v>2075</v>
      </c>
      <c r="O197" s="44" t="s">
        <v>2047</v>
      </c>
    </row>
    <row r="198" spans="1:15" x14ac:dyDescent="0.35">
      <c r="A198" s="262" t="s">
        <v>1602</v>
      </c>
      <c r="B198" s="44" t="s">
        <v>72</v>
      </c>
      <c r="C198" s="44" t="s">
        <v>53</v>
      </c>
      <c r="H198" s="44" t="s">
        <v>590</v>
      </c>
      <c r="I198" s="44" t="s">
        <v>572</v>
      </c>
      <c r="N198" s="44" t="s">
        <v>2076</v>
      </c>
      <c r="O198" s="44" t="s">
        <v>2047</v>
      </c>
    </row>
    <row r="199" spans="1:15" x14ac:dyDescent="0.35">
      <c r="A199" s="262" t="s">
        <v>1603</v>
      </c>
      <c r="B199" s="44" t="s">
        <v>73</v>
      </c>
      <c r="C199" s="44" t="s">
        <v>53</v>
      </c>
      <c r="H199" s="44" t="s">
        <v>591</v>
      </c>
      <c r="I199" s="44" t="s">
        <v>572</v>
      </c>
      <c r="N199" s="44" t="s">
        <v>2077</v>
      </c>
      <c r="O199" s="44" t="s">
        <v>2047</v>
      </c>
    </row>
    <row r="200" spans="1:15" x14ac:dyDescent="0.35">
      <c r="A200" s="262" t="s">
        <v>1604</v>
      </c>
      <c r="B200" s="44" t="s">
        <v>294</v>
      </c>
      <c r="C200" s="44" t="s">
        <v>53</v>
      </c>
      <c r="H200" s="44" t="s">
        <v>592</v>
      </c>
      <c r="I200" s="44" t="s">
        <v>572</v>
      </c>
      <c r="N200" s="44" t="s">
        <v>2074</v>
      </c>
      <c r="O200" s="44" t="s">
        <v>2047</v>
      </c>
    </row>
    <row r="201" spans="1:15" x14ac:dyDescent="0.35">
      <c r="A201" s="262" t="s">
        <v>1605</v>
      </c>
      <c r="B201" s="44" t="s">
        <v>71</v>
      </c>
      <c r="C201" s="44" t="s">
        <v>53</v>
      </c>
      <c r="H201" s="44" t="s">
        <v>593</v>
      </c>
      <c r="I201" s="44" t="s">
        <v>572</v>
      </c>
      <c r="N201" s="44" t="s">
        <v>2075</v>
      </c>
      <c r="O201" s="44" t="s">
        <v>2047</v>
      </c>
    </row>
    <row r="202" spans="1:15" x14ac:dyDescent="0.35">
      <c r="A202" s="262" t="s">
        <v>1606</v>
      </c>
      <c r="B202" s="44" t="s">
        <v>72</v>
      </c>
      <c r="C202" s="44" t="s">
        <v>53</v>
      </c>
      <c r="H202" s="44" t="s">
        <v>594</v>
      </c>
      <c r="I202" s="44" t="s">
        <v>572</v>
      </c>
      <c r="N202" s="44" t="s">
        <v>2078</v>
      </c>
      <c r="O202" s="44" t="s">
        <v>2047</v>
      </c>
    </row>
    <row r="203" spans="1:15" x14ac:dyDescent="0.35">
      <c r="A203" s="262" t="s">
        <v>1607</v>
      </c>
      <c r="B203" s="44" t="s">
        <v>74</v>
      </c>
      <c r="C203" s="44" t="s">
        <v>53</v>
      </c>
      <c r="H203" s="44" t="s">
        <v>595</v>
      </c>
      <c r="I203" s="44" t="s">
        <v>572</v>
      </c>
      <c r="N203" s="44" t="s">
        <v>2079</v>
      </c>
      <c r="O203" s="44" t="s">
        <v>2047</v>
      </c>
    </row>
    <row r="204" spans="1:15" x14ac:dyDescent="0.35">
      <c r="A204" s="262" t="s">
        <v>1608</v>
      </c>
      <c r="B204" s="44" t="s">
        <v>75</v>
      </c>
      <c r="C204" s="44" t="s">
        <v>53</v>
      </c>
      <c r="H204" s="44" t="s">
        <v>596</v>
      </c>
      <c r="I204" s="44" t="s">
        <v>572</v>
      </c>
      <c r="N204" s="44" t="s">
        <v>2080</v>
      </c>
      <c r="O204" s="44" t="s">
        <v>2047</v>
      </c>
    </row>
    <row r="205" spans="1:15" x14ac:dyDescent="0.35">
      <c r="A205" s="262" t="s">
        <v>1609</v>
      </c>
      <c r="B205" s="44" t="s">
        <v>1175</v>
      </c>
      <c r="C205" s="44" t="s">
        <v>53</v>
      </c>
      <c r="H205" s="44" t="s">
        <v>1174</v>
      </c>
      <c r="I205" s="44" t="s">
        <v>572</v>
      </c>
      <c r="N205" s="44" t="s">
        <v>2087</v>
      </c>
      <c r="O205" s="44" t="s">
        <v>2047</v>
      </c>
    </row>
    <row r="206" spans="1:15" x14ac:dyDescent="0.35">
      <c r="A206" s="262" t="s">
        <v>1610</v>
      </c>
      <c r="B206" s="44" t="s">
        <v>1044</v>
      </c>
      <c r="H206" s="44" t="s">
        <v>1176</v>
      </c>
      <c r="N206" s="44" t="s">
        <v>2084</v>
      </c>
    </row>
    <row r="207" spans="1:15" x14ac:dyDescent="0.35">
      <c r="A207" s="262" t="s">
        <v>1611</v>
      </c>
      <c r="B207" s="44" t="s">
        <v>2</v>
      </c>
      <c r="C207" s="44" t="s">
        <v>53</v>
      </c>
      <c r="H207" s="44" t="s">
        <v>501</v>
      </c>
      <c r="I207" s="44" t="s">
        <v>572</v>
      </c>
      <c r="N207" s="44" t="s">
        <v>1456</v>
      </c>
      <c r="O207" s="44" t="s">
        <v>2047</v>
      </c>
    </row>
    <row r="208" spans="1:15" x14ac:dyDescent="0.35">
      <c r="A208" s="262" t="s">
        <v>1612</v>
      </c>
      <c r="B208" s="44" t="s">
        <v>76</v>
      </c>
      <c r="C208" s="44" t="s">
        <v>53</v>
      </c>
      <c r="H208" s="44" t="s">
        <v>502</v>
      </c>
      <c r="I208" s="44" t="s">
        <v>572</v>
      </c>
      <c r="N208" s="44" t="s">
        <v>2082</v>
      </c>
      <c r="O208" s="44" t="s">
        <v>2047</v>
      </c>
    </row>
    <row r="209" spans="1:15" x14ac:dyDescent="0.35">
      <c r="A209" s="262" t="s">
        <v>1613</v>
      </c>
      <c r="B209" s="44" t="s">
        <v>4</v>
      </c>
      <c r="C209" s="44" t="s">
        <v>53</v>
      </c>
      <c r="H209" s="44" t="s">
        <v>503</v>
      </c>
      <c r="I209" s="44" t="s">
        <v>572</v>
      </c>
      <c r="N209" s="44" t="s">
        <v>1458</v>
      </c>
      <c r="O209" s="44" t="s">
        <v>2047</v>
      </c>
    </row>
    <row r="210" spans="1:15" x14ac:dyDescent="0.35">
      <c r="A210" s="262" t="s">
        <v>1614</v>
      </c>
      <c r="B210" s="44" t="s">
        <v>5</v>
      </c>
      <c r="C210" s="44" t="s">
        <v>53</v>
      </c>
      <c r="H210" s="44" t="s">
        <v>504</v>
      </c>
      <c r="I210" s="44" t="s">
        <v>572</v>
      </c>
      <c r="N210" s="44" t="s">
        <v>1459</v>
      </c>
      <c r="O210" s="44" t="s">
        <v>2047</v>
      </c>
    </row>
    <row r="211" spans="1:15" x14ac:dyDescent="0.35">
      <c r="A211" s="262" t="s">
        <v>1615</v>
      </c>
      <c r="B211" s="44" t="s">
        <v>6</v>
      </c>
      <c r="C211" s="44" t="s">
        <v>53</v>
      </c>
      <c r="H211" s="44" t="s">
        <v>505</v>
      </c>
      <c r="I211" s="44" t="s">
        <v>572</v>
      </c>
      <c r="N211" s="44" t="s">
        <v>1460</v>
      </c>
      <c r="O211" s="44" t="s">
        <v>2047</v>
      </c>
    </row>
    <row r="212" spans="1:15" x14ac:dyDescent="0.35">
      <c r="A212" s="262" t="s">
        <v>1616</v>
      </c>
      <c r="B212" s="44" t="s">
        <v>77</v>
      </c>
      <c r="C212" s="44" t="s">
        <v>53</v>
      </c>
      <c r="H212" s="44" t="s">
        <v>506</v>
      </c>
      <c r="I212" s="44" t="s">
        <v>572</v>
      </c>
      <c r="N212" s="44" t="s">
        <v>1461</v>
      </c>
      <c r="O212" s="44" t="s">
        <v>2047</v>
      </c>
    </row>
    <row r="213" spans="1:15" x14ac:dyDescent="0.35">
      <c r="A213" s="262" t="s">
        <v>1617</v>
      </c>
      <c r="B213" s="44" t="s">
        <v>8</v>
      </c>
      <c r="C213" s="44" t="s">
        <v>53</v>
      </c>
      <c r="H213" s="44" t="s">
        <v>507</v>
      </c>
      <c r="I213" s="44" t="s">
        <v>572</v>
      </c>
      <c r="N213" s="44" t="s">
        <v>1462</v>
      </c>
      <c r="O213" s="44" t="s">
        <v>2047</v>
      </c>
    </row>
    <row r="214" spans="1:15" x14ac:dyDescent="0.35">
      <c r="A214" s="262" t="s">
        <v>1618</v>
      </c>
      <c r="B214" s="44" t="s">
        <v>9</v>
      </c>
      <c r="C214" s="44" t="s">
        <v>53</v>
      </c>
      <c r="H214" s="44" t="s">
        <v>508</v>
      </c>
      <c r="I214" s="44" t="s">
        <v>572</v>
      </c>
      <c r="N214" s="44" t="s">
        <v>1463</v>
      </c>
      <c r="O214" s="44" t="s">
        <v>2047</v>
      </c>
    </row>
    <row r="215" spans="1:15" x14ac:dyDescent="0.35">
      <c r="A215" s="262" t="s">
        <v>1619</v>
      </c>
      <c r="B215" s="44" t="s">
        <v>13</v>
      </c>
      <c r="C215" s="44" t="s">
        <v>53</v>
      </c>
      <c r="H215" s="44" t="s">
        <v>512</v>
      </c>
      <c r="I215" s="44" t="s">
        <v>572</v>
      </c>
      <c r="N215" s="44" t="s">
        <v>1467</v>
      </c>
      <c r="O215" s="44" t="s">
        <v>2047</v>
      </c>
    </row>
    <row r="216" spans="1:15" x14ac:dyDescent="0.35">
      <c r="A216" s="262" t="s">
        <v>1620</v>
      </c>
      <c r="B216" s="44" t="s">
        <v>78</v>
      </c>
      <c r="C216" s="44" t="s">
        <v>53</v>
      </c>
      <c r="H216" s="44" t="s">
        <v>597</v>
      </c>
      <c r="I216" s="44" t="s">
        <v>572</v>
      </c>
      <c r="N216" s="44" t="s">
        <v>2083</v>
      </c>
      <c r="O216" s="44" t="s">
        <v>2047</v>
      </c>
    </row>
    <row r="217" spans="1:15" x14ac:dyDescent="0.35">
      <c r="A217" s="262" t="s">
        <v>1621</v>
      </c>
      <c r="B217" s="44" t="s">
        <v>12</v>
      </c>
      <c r="C217" s="44" t="s">
        <v>53</v>
      </c>
      <c r="H217" s="44" t="s">
        <v>511</v>
      </c>
      <c r="I217" s="44" t="s">
        <v>572</v>
      </c>
      <c r="N217" s="44" t="s">
        <v>1466</v>
      </c>
      <c r="O217" s="44" t="s">
        <v>2047</v>
      </c>
    </row>
    <row r="218" spans="1:15" x14ac:dyDescent="0.35">
      <c r="A218" s="262" t="s">
        <v>1622</v>
      </c>
      <c r="B218" s="44" t="s">
        <v>11</v>
      </c>
      <c r="C218" s="44" t="s">
        <v>53</v>
      </c>
      <c r="H218" s="44" t="s">
        <v>510</v>
      </c>
      <c r="I218" s="44" t="s">
        <v>572</v>
      </c>
      <c r="N218" s="44" t="s">
        <v>1465</v>
      </c>
      <c r="O218" s="44" t="s">
        <v>2047</v>
      </c>
    </row>
    <row r="219" spans="1:15" x14ac:dyDescent="0.35">
      <c r="A219" s="262" t="s">
        <v>1623</v>
      </c>
      <c r="B219" s="44" t="s">
        <v>10</v>
      </c>
      <c r="C219" s="44" t="s">
        <v>53</v>
      </c>
      <c r="H219" s="44" t="s">
        <v>509</v>
      </c>
      <c r="I219" s="44" t="s">
        <v>572</v>
      </c>
      <c r="N219" s="44" t="s">
        <v>1464</v>
      </c>
      <c r="O219" s="44" t="s">
        <v>2047</v>
      </c>
    </row>
    <row r="220" spans="1:15" ht="60" x14ac:dyDescent="0.35">
      <c r="A220" s="262" t="s">
        <v>1624</v>
      </c>
      <c r="B220" s="54" t="s">
        <v>1172</v>
      </c>
      <c r="H220" s="54" t="s">
        <v>1173</v>
      </c>
      <c r="N220" s="44" t="s">
        <v>2086</v>
      </c>
    </row>
    <row r="221" spans="1:15" x14ac:dyDescent="0.35">
      <c r="A221" s="262" t="s">
        <v>1625</v>
      </c>
      <c r="B221" s="44" t="s">
        <v>1045</v>
      </c>
      <c r="C221" s="218" t="s">
        <v>719</v>
      </c>
      <c r="H221" s="44" t="s">
        <v>1045</v>
      </c>
      <c r="I221" s="44" t="s">
        <v>791</v>
      </c>
      <c r="N221" s="44" t="s">
        <v>1045</v>
      </c>
      <c r="O221" s="44" t="s">
        <v>1454</v>
      </c>
    </row>
    <row r="222" spans="1:15" x14ac:dyDescent="0.35">
      <c r="A222" s="262" t="s">
        <v>1626</v>
      </c>
      <c r="B222" s="44" t="s">
        <v>1180</v>
      </c>
      <c r="H222" s="54" t="s">
        <v>1181</v>
      </c>
      <c r="N222" s="44" t="s">
        <v>2100</v>
      </c>
    </row>
    <row r="223" spans="1:15" ht="29" x14ac:dyDescent="0.35">
      <c r="A223" s="262" t="s">
        <v>1627</v>
      </c>
      <c r="B223" s="44" t="s">
        <v>2</v>
      </c>
      <c r="C223" s="44" t="s">
        <v>734</v>
      </c>
      <c r="H223" s="44" t="s">
        <v>501</v>
      </c>
      <c r="I223" s="44" t="s">
        <v>1184</v>
      </c>
      <c r="N223" s="44" t="s">
        <v>1456</v>
      </c>
      <c r="O223" s="44" t="s">
        <v>2088</v>
      </c>
    </row>
    <row r="224" spans="1:15" ht="43.5" x14ac:dyDescent="0.35">
      <c r="A224" s="262" t="s">
        <v>1628</v>
      </c>
      <c r="B224" s="44" t="s">
        <v>3</v>
      </c>
      <c r="C224" s="44" t="s">
        <v>735</v>
      </c>
      <c r="H224" s="44" t="s">
        <v>598</v>
      </c>
      <c r="I224" s="44" t="s">
        <v>1185</v>
      </c>
      <c r="N224" s="44" t="s">
        <v>1457</v>
      </c>
      <c r="O224" s="44" t="s">
        <v>2089</v>
      </c>
    </row>
    <row r="225" spans="1:15" x14ac:dyDescent="0.35">
      <c r="A225" s="262" t="s">
        <v>1629</v>
      </c>
      <c r="B225" s="44" t="s">
        <v>4</v>
      </c>
      <c r="C225" s="44" t="s">
        <v>737</v>
      </c>
      <c r="H225" s="44" t="s">
        <v>503</v>
      </c>
      <c r="I225" s="44" t="s">
        <v>1186</v>
      </c>
      <c r="N225" s="44" t="s">
        <v>1458</v>
      </c>
      <c r="O225" s="44" t="s">
        <v>2090</v>
      </c>
    </row>
    <row r="226" spans="1:15" x14ac:dyDescent="0.35">
      <c r="A226" s="262" t="s">
        <v>1630</v>
      </c>
      <c r="B226" s="44" t="s">
        <v>5</v>
      </c>
      <c r="C226" s="44" t="s">
        <v>738</v>
      </c>
      <c r="H226" s="44" t="s">
        <v>504</v>
      </c>
      <c r="I226" s="44" t="s">
        <v>1187</v>
      </c>
      <c r="N226" s="44" t="s">
        <v>1459</v>
      </c>
      <c r="O226" s="44" t="s">
        <v>2101</v>
      </c>
    </row>
    <row r="227" spans="1:15" ht="29" x14ac:dyDescent="0.35">
      <c r="A227" s="262" t="s">
        <v>1631</v>
      </c>
      <c r="B227" s="44" t="s">
        <v>6</v>
      </c>
      <c r="C227" s="44" t="s">
        <v>739</v>
      </c>
      <c r="H227" s="44" t="s">
        <v>505</v>
      </c>
      <c r="I227" s="44" t="s">
        <v>1188</v>
      </c>
      <c r="N227" s="44" t="s">
        <v>1460</v>
      </c>
      <c r="O227" s="44" t="s">
        <v>2091</v>
      </c>
    </row>
    <row r="228" spans="1:15" x14ac:dyDescent="0.35">
      <c r="A228" s="262" t="s">
        <v>1632</v>
      </c>
      <c r="B228" s="44" t="s">
        <v>7</v>
      </c>
      <c r="C228" s="44" t="s">
        <v>740</v>
      </c>
      <c r="H228" s="44" t="s">
        <v>506</v>
      </c>
      <c r="I228" s="44" t="s">
        <v>1189</v>
      </c>
      <c r="N228" s="44" t="s">
        <v>1461</v>
      </c>
      <c r="O228" s="44" t="s">
        <v>2092</v>
      </c>
    </row>
    <row r="229" spans="1:15" x14ac:dyDescent="0.35">
      <c r="A229" s="262" t="s">
        <v>1633</v>
      </c>
      <c r="B229" s="44" t="s">
        <v>8</v>
      </c>
      <c r="C229" s="44" t="s">
        <v>742</v>
      </c>
      <c r="H229" s="44" t="s">
        <v>599</v>
      </c>
      <c r="I229" s="44" t="s">
        <v>1190</v>
      </c>
      <c r="N229" s="44" t="s">
        <v>1462</v>
      </c>
      <c r="O229" s="44" t="s">
        <v>2093</v>
      </c>
    </row>
    <row r="230" spans="1:15" ht="29" x14ac:dyDescent="0.35">
      <c r="A230" s="262" t="s">
        <v>1634</v>
      </c>
      <c r="B230" s="44" t="s">
        <v>9</v>
      </c>
      <c r="C230" s="44" t="s">
        <v>744</v>
      </c>
      <c r="H230" s="44" t="s">
        <v>600</v>
      </c>
      <c r="I230" s="44" t="s">
        <v>1193</v>
      </c>
      <c r="N230" s="44" t="s">
        <v>1463</v>
      </c>
      <c r="O230" s="44" t="s">
        <v>2094</v>
      </c>
    </row>
    <row r="231" spans="1:15" ht="58" x14ac:dyDescent="0.35">
      <c r="A231" s="262" t="s">
        <v>1635</v>
      </c>
      <c r="B231" s="44" t="s">
        <v>13</v>
      </c>
      <c r="C231" s="44" t="s">
        <v>745</v>
      </c>
      <c r="H231" s="44" t="s">
        <v>512</v>
      </c>
      <c r="I231" s="44" t="s">
        <v>1191</v>
      </c>
      <c r="N231" s="44" t="s">
        <v>1467</v>
      </c>
      <c r="O231" s="44" t="s">
        <v>2095</v>
      </c>
    </row>
    <row r="232" spans="1:15" ht="43.5" x14ac:dyDescent="0.35">
      <c r="A232" s="262" t="s">
        <v>1636</v>
      </c>
      <c r="B232" s="44" t="s">
        <v>78</v>
      </c>
      <c r="C232" s="44" t="s">
        <v>746</v>
      </c>
      <c r="H232" s="44" t="s">
        <v>601</v>
      </c>
      <c r="I232" s="44" t="s">
        <v>1192</v>
      </c>
      <c r="N232" s="44" t="s">
        <v>2083</v>
      </c>
      <c r="O232" s="44" t="s">
        <v>2096</v>
      </c>
    </row>
    <row r="233" spans="1:15" x14ac:dyDescent="0.35">
      <c r="A233" s="262" t="s">
        <v>1637</v>
      </c>
      <c r="B233" s="44" t="s">
        <v>1046</v>
      </c>
      <c r="C233" s="218" t="s">
        <v>719</v>
      </c>
      <c r="H233" s="44" t="s">
        <v>1046</v>
      </c>
      <c r="I233" s="44" t="s">
        <v>791</v>
      </c>
      <c r="N233" s="44" t="s">
        <v>1046</v>
      </c>
      <c r="O233" s="44" t="s">
        <v>1454</v>
      </c>
    </row>
    <row r="234" spans="1:15" ht="29" x14ac:dyDescent="0.35">
      <c r="A234" s="262" t="s">
        <v>1638</v>
      </c>
      <c r="B234" s="44" t="s">
        <v>1182</v>
      </c>
      <c r="C234" s="44" t="s">
        <v>53</v>
      </c>
      <c r="H234" s="44" t="s">
        <v>1183</v>
      </c>
      <c r="I234" s="44" t="s">
        <v>572</v>
      </c>
      <c r="N234" s="44" t="s">
        <v>2124</v>
      </c>
      <c r="O234" s="44" t="s">
        <v>2047</v>
      </c>
    </row>
    <row r="235" spans="1:15" x14ac:dyDescent="0.35">
      <c r="A235" s="262" t="s">
        <v>1639</v>
      </c>
      <c r="B235" s="44" t="s">
        <v>54</v>
      </c>
      <c r="C235" s="44" t="s">
        <v>53</v>
      </c>
      <c r="H235" s="44" t="s">
        <v>573</v>
      </c>
      <c r="I235" s="44" t="s">
        <v>572</v>
      </c>
      <c r="N235" s="44" t="s">
        <v>2048</v>
      </c>
      <c r="O235" s="44" t="s">
        <v>2047</v>
      </c>
    </row>
    <row r="236" spans="1:15" x14ac:dyDescent="0.35">
      <c r="A236" s="262" t="s">
        <v>1640</v>
      </c>
      <c r="B236" s="44" t="s">
        <v>56</v>
      </c>
      <c r="C236" s="44" t="s">
        <v>53</v>
      </c>
      <c r="H236" s="44" t="s">
        <v>575</v>
      </c>
      <c r="I236" s="44" t="s">
        <v>572</v>
      </c>
      <c r="N236" s="44" t="s">
        <v>2049</v>
      </c>
      <c r="O236" s="44" t="s">
        <v>2047</v>
      </c>
    </row>
    <row r="237" spans="1:15" x14ac:dyDescent="0.35">
      <c r="A237" s="262" t="s">
        <v>1641</v>
      </c>
      <c r="B237" s="44" t="s">
        <v>60</v>
      </c>
      <c r="C237" s="44" t="s">
        <v>53</v>
      </c>
      <c r="H237" s="44" t="s">
        <v>602</v>
      </c>
      <c r="I237" s="44" t="s">
        <v>572</v>
      </c>
      <c r="N237" s="44" t="s">
        <v>2053</v>
      </c>
      <c r="O237" s="44" t="s">
        <v>2047</v>
      </c>
    </row>
    <row r="238" spans="1:15" x14ac:dyDescent="0.35">
      <c r="A238" s="262" t="s">
        <v>1642</v>
      </c>
      <c r="B238" s="44" t="s">
        <v>79</v>
      </c>
      <c r="C238" s="44" t="s">
        <v>53</v>
      </c>
      <c r="H238" s="44" t="s">
        <v>603</v>
      </c>
      <c r="I238" s="44" t="s">
        <v>572</v>
      </c>
      <c r="N238" s="44" t="s">
        <v>2097</v>
      </c>
      <c r="O238" s="44" t="s">
        <v>2047</v>
      </c>
    </row>
    <row r="239" spans="1:15" x14ac:dyDescent="0.35">
      <c r="A239" s="262" t="s">
        <v>1643</v>
      </c>
      <c r="B239" s="44" t="s">
        <v>63</v>
      </c>
      <c r="C239" s="44" t="s">
        <v>53</v>
      </c>
      <c r="H239" s="44" t="s">
        <v>582</v>
      </c>
      <c r="I239" s="44" t="s">
        <v>572</v>
      </c>
      <c r="N239" s="44" t="s">
        <v>2056</v>
      </c>
      <c r="O239" s="44" t="s">
        <v>2047</v>
      </c>
    </row>
    <row r="240" spans="1:15" x14ac:dyDescent="0.35">
      <c r="A240" s="262" t="s">
        <v>1644</v>
      </c>
      <c r="B240" s="44" t="s">
        <v>66</v>
      </c>
      <c r="C240" s="44" t="s">
        <v>53</v>
      </c>
      <c r="H240" s="44" t="s">
        <v>584</v>
      </c>
      <c r="I240" s="44" t="s">
        <v>572</v>
      </c>
      <c r="N240" s="44" t="s">
        <v>2058</v>
      </c>
      <c r="O240" s="44" t="s">
        <v>2047</v>
      </c>
    </row>
    <row r="241" spans="1:15" x14ac:dyDescent="0.35">
      <c r="A241" s="262" t="s">
        <v>1645</v>
      </c>
      <c r="B241" s="44" t="s">
        <v>80</v>
      </c>
      <c r="C241" s="44" t="s">
        <v>53</v>
      </c>
      <c r="H241" s="44" t="s">
        <v>604</v>
      </c>
      <c r="I241" s="44" t="s">
        <v>572</v>
      </c>
      <c r="N241" s="44" t="s">
        <v>2098</v>
      </c>
      <c r="O241" s="44" t="s">
        <v>2047</v>
      </c>
    </row>
    <row r="242" spans="1:15" x14ac:dyDescent="0.35">
      <c r="A242" s="262" t="s">
        <v>1646</v>
      </c>
      <c r="B242" s="44" t="s">
        <v>81</v>
      </c>
      <c r="C242" s="44" t="s">
        <v>53</v>
      </c>
      <c r="H242" s="44" t="s">
        <v>605</v>
      </c>
      <c r="I242" s="44" t="s">
        <v>572</v>
      </c>
      <c r="N242" s="44" t="s">
        <v>2099</v>
      </c>
      <c r="O242" s="44" t="s">
        <v>2047</v>
      </c>
    </row>
    <row r="243" spans="1:15" x14ac:dyDescent="0.35">
      <c r="A243" s="262" t="s">
        <v>1647</v>
      </c>
      <c r="B243" s="44" t="s">
        <v>82</v>
      </c>
      <c r="C243" s="44" t="s">
        <v>53</v>
      </c>
      <c r="H243" s="44" t="s">
        <v>529</v>
      </c>
      <c r="I243" s="44" t="s">
        <v>572</v>
      </c>
      <c r="N243" s="44" t="s">
        <v>1997</v>
      </c>
      <c r="O243" s="44" t="s">
        <v>2047</v>
      </c>
    </row>
    <row r="245" spans="1:15" x14ac:dyDescent="0.35">
      <c r="A245" s="262" t="s">
        <v>1654</v>
      </c>
      <c r="B245" s="44" t="s">
        <v>386</v>
      </c>
      <c r="H245" s="44" t="s">
        <v>607</v>
      </c>
      <c r="N245" s="44" t="s">
        <v>2125</v>
      </c>
    </row>
    <row r="246" spans="1:15" ht="116" x14ac:dyDescent="0.35">
      <c r="A246" s="262" t="s">
        <v>1655</v>
      </c>
      <c r="B246" s="343" t="s">
        <v>387</v>
      </c>
      <c r="H246" s="343" t="s">
        <v>608</v>
      </c>
      <c r="N246" s="44" t="s">
        <v>2127</v>
      </c>
    </row>
    <row r="247" spans="1:15" x14ac:dyDescent="0.35">
      <c r="A247" s="262" t="s">
        <v>1656</v>
      </c>
    </row>
    <row r="248" spans="1:15" x14ac:dyDescent="0.35">
      <c r="A248" s="262" t="s">
        <v>1657</v>
      </c>
      <c r="B248" s="44" t="s">
        <v>2070</v>
      </c>
      <c r="C248" s="218" t="s">
        <v>719</v>
      </c>
      <c r="H248" s="44" t="s">
        <v>2070</v>
      </c>
      <c r="I248" s="44" t="s">
        <v>791</v>
      </c>
      <c r="N248" s="44" t="s">
        <v>2070</v>
      </c>
      <c r="O248" s="44" t="s">
        <v>1454</v>
      </c>
    </row>
    <row r="249" spans="1:15" x14ac:dyDescent="0.35">
      <c r="A249" s="262" t="s">
        <v>1658</v>
      </c>
      <c r="B249" s="44" t="s">
        <v>1194</v>
      </c>
      <c r="C249" s="44" t="s">
        <v>237</v>
      </c>
      <c r="H249" s="44" t="s">
        <v>1195</v>
      </c>
      <c r="I249" s="44" t="s">
        <v>530</v>
      </c>
      <c r="N249" s="44" t="s">
        <v>2147</v>
      </c>
      <c r="O249" s="44" t="s">
        <v>1667</v>
      </c>
    </row>
    <row r="250" spans="1:15" x14ac:dyDescent="0.35">
      <c r="A250" s="262" t="s">
        <v>1659</v>
      </c>
      <c r="B250" s="44" t="s">
        <v>83</v>
      </c>
      <c r="C250" s="44" t="s">
        <v>237</v>
      </c>
      <c r="H250" s="44" t="s">
        <v>609</v>
      </c>
      <c r="I250" s="44" t="s">
        <v>530</v>
      </c>
      <c r="N250" s="44" t="s">
        <v>2143</v>
      </c>
      <c r="O250" s="44" t="s">
        <v>1667</v>
      </c>
    </row>
    <row r="251" spans="1:15" x14ac:dyDescent="0.35">
      <c r="A251" s="262" t="s">
        <v>1660</v>
      </c>
      <c r="B251" s="44" t="s">
        <v>84</v>
      </c>
      <c r="C251" s="44" t="s">
        <v>237</v>
      </c>
      <c r="H251" s="44" t="s">
        <v>610</v>
      </c>
      <c r="I251" s="44" t="s">
        <v>530</v>
      </c>
      <c r="N251" s="44" t="s">
        <v>2144</v>
      </c>
      <c r="O251" s="44" t="s">
        <v>1667</v>
      </c>
    </row>
    <row r="252" spans="1:15" x14ac:dyDescent="0.35">
      <c r="A252" s="262" t="s">
        <v>1661</v>
      </c>
      <c r="B252" s="44" t="s">
        <v>85</v>
      </c>
      <c r="C252" s="44" t="s">
        <v>237</v>
      </c>
      <c r="H252" s="44" t="s">
        <v>611</v>
      </c>
      <c r="I252" s="44" t="s">
        <v>530</v>
      </c>
      <c r="N252" s="44" t="s">
        <v>2145</v>
      </c>
      <c r="O252" s="44" t="s">
        <v>1667</v>
      </c>
    </row>
    <row r="253" spans="1:15" x14ac:dyDescent="0.35">
      <c r="A253" s="262" t="s">
        <v>1662</v>
      </c>
      <c r="B253" s="44" t="s">
        <v>86</v>
      </c>
      <c r="C253" s="44" t="s">
        <v>237</v>
      </c>
      <c r="H253" s="44" t="s">
        <v>612</v>
      </c>
      <c r="I253" s="44" t="s">
        <v>530</v>
      </c>
      <c r="N253" s="44" t="s">
        <v>2146</v>
      </c>
      <c r="O253" s="44" t="s">
        <v>1667</v>
      </c>
    </row>
    <row r="254" spans="1:15" x14ac:dyDescent="0.35">
      <c r="A254" s="262" t="s">
        <v>1663</v>
      </c>
      <c r="B254" s="44" t="s">
        <v>25</v>
      </c>
      <c r="C254" s="44" t="s">
        <v>237</v>
      </c>
      <c r="H254" s="44" t="s">
        <v>529</v>
      </c>
      <c r="I254" s="44" t="s">
        <v>530</v>
      </c>
      <c r="N254" s="44" t="s">
        <v>1673</v>
      </c>
      <c r="O254" s="44" t="s">
        <v>1667</v>
      </c>
    </row>
    <row r="255" spans="1:15" x14ac:dyDescent="0.35">
      <c r="A255" s="262" t="s">
        <v>1664</v>
      </c>
    </row>
    <row r="256" spans="1:15" ht="87.5" customHeight="1" x14ac:dyDescent="0.35">
      <c r="A256" s="262"/>
    </row>
    <row r="259" spans="1:15" x14ac:dyDescent="0.35">
      <c r="A259" s="269" t="s">
        <v>1675</v>
      </c>
      <c r="B259" s="44" t="s">
        <v>388</v>
      </c>
      <c r="H259" s="44" t="s">
        <v>486</v>
      </c>
      <c r="N259" s="44" t="s">
        <v>2177</v>
      </c>
    </row>
    <row r="260" spans="1:15" x14ac:dyDescent="0.35">
      <c r="A260" s="269" t="s">
        <v>1676</v>
      </c>
    </row>
    <row r="261" spans="1:15" x14ac:dyDescent="0.35">
      <c r="A261" s="269" t="s">
        <v>1678</v>
      </c>
      <c r="C261" s="253" t="s">
        <v>719</v>
      </c>
      <c r="I261" s="44" t="s">
        <v>791</v>
      </c>
      <c r="O261" s="44" t="s">
        <v>1454</v>
      </c>
    </row>
    <row r="262" spans="1:15" ht="29" x14ac:dyDescent="0.35">
      <c r="A262" s="269" t="s">
        <v>1679</v>
      </c>
      <c r="B262" s="44" t="s">
        <v>367</v>
      </c>
      <c r="C262" s="44" t="s">
        <v>19</v>
      </c>
      <c r="H262" s="44" t="s">
        <v>615</v>
      </c>
      <c r="I262" s="44" t="s">
        <v>614</v>
      </c>
      <c r="N262" s="44" t="s">
        <v>2162</v>
      </c>
      <c r="O262" s="44" t="s">
        <v>1491</v>
      </c>
    </row>
    <row r="263" spans="1:15" x14ac:dyDescent="0.35">
      <c r="A263" s="269" t="s">
        <v>1680</v>
      </c>
      <c r="B263" s="44" t="s">
        <v>368</v>
      </c>
      <c r="H263" s="44" t="s">
        <v>1221</v>
      </c>
      <c r="N263" s="44" t="s">
        <v>2163</v>
      </c>
    </row>
    <row r="264" spans="1:15" x14ac:dyDescent="0.35">
      <c r="A264" s="269" t="s">
        <v>1681</v>
      </c>
      <c r="B264" s="44" t="s">
        <v>369</v>
      </c>
      <c r="C264" s="44" t="s">
        <v>19</v>
      </c>
      <c r="H264" s="44" t="s">
        <v>616</v>
      </c>
      <c r="I264" s="44" t="s">
        <v>614</v>
      </c>
      <c r="N264" s="44" t="s">
        <v>2164</v>
      </c>
      <c r="O264" s="44" t="s">
        <v>1491</v>
      </c>
    </row>
    <row r="265" spans="1:15" x14ac:dyDescent="0.35">
      <c r="A265" s="269" t="s">
        <v>1682</v>
      </c>
      <c r="B265" s="44" t="s">
        <v>370</v>
      </c>
      <c r="C265" s="44" t="s">
        <v>19</v>
      </c>
      <c r="H265" s="44" t="s">
        <v>617</v>
      </c>
      <c r="I265" s="44" t="s">
        <v>614</v>
      </c>
      <c r="N265" s="44" t="s">
        <v>2165</v>
      </c>
      <c r="O265" s="44" t="s">
        <v>1491</v>
      </c>
    </row>
    <row r="266" spans="1:15" x14ac:dyDescent="0.35">
      <c r="A266" s="269" t="s">
        <v>1683</v>
      </c>
      <c r="B266" s="44" t="s">
        <v>1169</v>
      </c>
      <c r="C266" s="44" t="s">
        <v>19</v>
      </c>
      <c r="H266" s="44" t="s">
        <v>1168</v>
      </c>
      <c r="I266" s="44" t="s">
        <v>614</v>
      </c>
      <c r="N266" s="44" t="s">
        <v>2179</v>
      </c>
      <c r="O266" s="44" t="s">
        <v>1491</v>
      </c>
    </row>
    <row r="267" spans="1:15" x14ac:dyDescent="0.35">
      <c r="A267" s="269" t="s">
        <v>1684</v>
      </c>
      <c r="B267" s="44" t="s">
        <v>371</v>
      </c>
      <c r="C267" s="44" t="s">
        <v>19</v>
      </c>
      <c r="H267" s="44" t="s">
        <v>618</v>
      </c>
      <c r="I267" s="44" t="s">
        <v>614</v>
      </c>
      <c r="N267" s="44" t="s">
        <v>2166</v>
      </c>
      <c r="O267" s="44" t="s">
        <v>1491</v>
      </c>
    </row>
    <row r="268" spans="1:15" x14ac:dyDescent="0.35">
      <c r="A268" s="269" t="s">
        <v>1685</v>
      </c>
      <c r="B268" s="44" t="s">
        <v>372</v>
      </c>
      <c r="C268" s="44" t="s">
        <v>19</v>
      </c>
      <c r="H268" s="44" t="s">
        <v>619</v>
      </c>
      <c r="I268" s="44" t="s">
        <v>614</v>
      </c>
      <c r="N268" s="44" t="s">
        <v>2167</v>
      </c>
      <c r="O268" s="44" t="s">
        <v>1491</v>
      </c>
    </row>
    <row r="269" spans="1:15" x14ac:dyDescent="0.35">
      <c r="A269" s="269" t="s">
        <v>1686</v>
      </c>
      <c r="B269" s="44" t="s">
        <v>373</v>
      </c>
      <c r="C269" s="44" t="s">
        <v>19</v>
      </c>
      <c r="H269" s="44" t="s">
        <v>620</v>
      </c>
      <c r="I269" s="44" t="s">
        <v>614</v>
      </c>
      <c r="N269" s="44" t="s">
        <v>2168</v>
      </c>
      <c r="O269" s="44" t="s">
        <v>1491</v>
      </c>
    </row>
    <row r="270" spans="1:15" x14ac:dyDescent="0.35">
      <c r="A270" s="269" t="s">
        <v>1687</v>
      </c>
      <c r="B270" s="44" t="s">
        <v>25</v>
      </c>
      <c r="C270" s="44" t="s">
        <v>19</v>
      </c>
      <c r="H270" s="44" t="s">
        <v>529</v>
      </c>
      <c r="I270" s="44" t="s">
        <v>614</v>
      </c>
      <c r="N270" s="44" t="s">
        <v>1673</v>
      </c>
      <c r="O270" s="44" t="s">
        <v>1491</v>
      </c>
    </row>
    <row r="271" spans="1:15" x14ac:dyDescent="0.35">
      <c r="A271" s="269" t="s">
        <v>1688</v>
      </c>
      <c r="B271" s="44" t="s">
        <v>374</v>
      </c>
      <c r="C271" s="44" t="s">
        <v>19</v>
      </c>
      <c r="H271" s="44" t="s">
        <v>627</v>
      </c>
      <c r="I271" s="44" t="s">
        <v>614</v>
      </c>
      <c r="N271" s="44" t="s">
        <v>2169</v>
      </c>
      <c r="O271" s="44" t="s">
        <v>1491</v>
      </c>
    </row>
    <row r="272" spans="1:15" ht="29" x14ac:dyDescent="0.35">
      <c r="A272" s="269" t="s">
        <v>1689</v>
      </c>
      <c r="B272" s="44" t="s">
        <v>613</v>
      </c>
      <c r="C272" s="44" t="s">
        <v>19</v>
      </c>
      <c r="H272" s="44" t="s">
        <v>621</v>
      </c>
      <c r="I272" s="44" t="s">
        <v>614</v>
      </c>
      <c r="N272" s="44" t="s">
        <v>2170</v>
      </c>
      <c r="O272" s="44" t="s">
        <v>1491</v>
      </c>
    </row>
    <row r="273" spans="1:15" x14ac:dyDescent="0.35">
      <c r="A273" s="269" t="s">
        <v>1690</v>
      </c>
      <c r="B273" s="44" t="s">
        <v>375</v>
      </c>
      <c r="C273" s="44" t="s">
        <v>19</v>
      </c>
      <c r="H273" s="44" t="s">
        <v>622</v>
      </c>
      <c r="I273" s="44" t="s">
        <v>614</v>
      </c>
      <c r="N273" s="44" t="s">
        <v>2171</v>
      </c>
      <c r="O273" s="44" t="s">
        <v>1491</v>
      </c>
    </row>
    <row r="274" spans="1:15" ht="29" x14ac:dyDescent="0.35">
      <c r="A274" s="269" t="s">
        <v>1691</v>
      </c>
      <c r="B274" s="44" t="s">
        <v>376</v>
      </c>
      <c r="H274" s="44" t="s">
        <v>623</v>
      </c>
      <c r="N274" s="44" t="s">
        <v>2172</v>
      </c>
    </row>
    <row r="275" spans="1:15" x14ac:dyDescent="0.35">
      <c r="A275" s="269" t="s">
        <v>1692</v>
      </c>
      <c r="B275" s="44" t="s">
        <v>377</v>
      </c>
      <c r="C275" s="44" t="s">
        <v>19</v>
      </c>
      <c r="H275" s="44" t="s">
        <v>624</v>
      </c>
      <c r="I275" s="44" t="s">
        <v>614</v>
      </c>
      <c r="N275" s="44" t="s">
        <v>2173</v>
      </c>
      <c r="O275" s="44" t="s">
        <v>1491</v>
      </c>
    </row>
    <row r="276" spans="1:15" x14ac:dyDescent="0.35">
      <c r="A276" s="269" t="s">
        <v>1693</v>
      </c>
      <c r="B276" s="44" t="s">
        <v>378</v>
      </c>
      <c r="C276" s="44" t="s">
        <v>19</v>
      </c>
      <c r="H276" s="44" t="s">
        <v>625</v>
      </c>
      <c r="I276" s="44" t="s">
        <v>614</v>
      </c>
      <c r="N276" s="44" t="s">
        <v>2174</v>
      </c>
      <c r="O276" s="44" t="s">
        <v>1491</v>
      </c>
    </row>
    <row r="277" spans="1:15" x14ac:dyDescent="0.35">
      <c r="A277" s="269" t="s">
        <v>1694</v>
      </c>
      <c r="B277" s="44" t="s">
        <v>379</v>
      </c>
      <c r="C277" s="44" t="s">
        <v>197</v>
      </c>
      <c r="H277" s="44" t="s">
        <v>626</v>
      </c>
      <c r="I277" s="44" t="s">
        <v>972</v>
      </c>
      <c r="N277" s="44" t="s">
        <v>2175</v>
      </c>
      <c r="O277" s="44" t="s">
        <v>2176</v>
      </c>
    </row>
    <row r="280" spans="1:15" x14ac:dyDescent="0.35">
      <c r="A280" s="269" t="s">
        <v>1696</v>
      </c>
      <c r="B280" s="44" t="s">
        <v>297</v>
      </c>
      <c r="H280" s="44" t="s">
        <v>471</v>
      </c>
      <c r="N280" s="44" t="s">
        <v>2180</v>
      </c>
    </row>
    <row r="281" spans="1:15" x14ac:dyDescent="0.35">
      <c r="A281" s="269" t="s">
        <v>1697</v>
      </c>
    </row>
    <row r="282" spans="1:15" ht="72.5" x14ac:dyDescent="0.35">
      <c r="A282" s="269" t="s">
        <v>1701</v>
      </c>
      <c r="B282" s="343" t="s">
        <v>298</v>
      </c>
      <c r="H282" s="343" t="s">
        <v>629</v>
      </c>
      <c r="N282" s="44" t="s">
        <v>2181</v>
      </c>
    </row>
    <row r="283" spans="1:15" x14ac:dyDescent="0.35">
      <c r="A283" s="269" t="s">
        <v>1702</v>
      </c>
    </row>
    <row r="284" spans="1:15" ht="15" thickBot="1" x14ac:dyDescent="0.4">
      <c r="A284" s="269" t="s">
        <v>1703</v>
      </c>
      <c r="B284" s="44" t="s">
        <v>1047</v>
      </c>
      <c r="C284" s="253" t="s">
        <v>719</v>
      </c>
      <c r="H284" s="44" t="s">
        <v>1047</v>
      </c>
      <c r="I284" s="44" t="s">
        <v>791</v>
      </c>
      <c r="N284" s="44" t="s">
        <v>1047</v>
      </c>
      <c r="O284" s="44" t="s">
        <v>1454</v>
      </c>
    </row>
    <row r="285" spans="1:15" ht="15" thickBot="1" x14ac:dyDescent="0.4">
      <c r="A285" s="269" t="s">
        <v>1704</v>
      </c>
      <c r="B285" s="44" t="s">
        <v>1049</v>
      </c>
      <c r="C285" s="44" t="s">
        <v>93</v>
      </c>
      <c r="H285" s="55" t="s">
        <v>1201</v>
      </c>
      <c r="I285" s="44" t="s">
        <v>646</v>
      </c>
      <c r="N285" s="44" t="s">
        <v>2294</v>
      </c>
      <c r="O285" s="44" t="s">
        <v>2200</v>
      </c>
    </row>
    <row r="286" spans="1:15" x14ac:dyDescent="0.35">
      <c r="A286" s="269" t="s">
        <v>1705</v>
      </c>
      <c r="B286" s="44" t="s">
        <v>359</v>
      </c>
      <c r="H286" s="44" t="s">
        <v>647</v>
      </c>
      <c r="N286" s="44" t="s">
        <v>2295</v>
      </c>
    </row>
    <row r="287" spans="1:15" x14ac:dyDescent="0.35">
      <c r="A287" s="269" t="s">
        <v>1706</v>
      </c>
      <c r="B287" s="44" t="s">
        <v>102</v>
      </c>
      <c r="C287" s="44" t="s">
        <v>93</v>
      </c>
      <c r="H287" s="44" t="s">
        <v>648</v>
      </c>
      <c r="I287" s="44" t="s">
        <v>646</v>
      </c>
      <c r="N287" s="44" t="s">
        <v>2296</v>
      </c>
      <c r="O287" s="44" t="s">
        <v>2200</v>
      </c>
    </row>
    <row r="288" spans="1:15" x14ac:dyDescent="0.35">
      <c r="A288" s="269" t="s">
        <v>1707</v>
      </c>
      <c r="B288" s="44" t="s">
        <v>103</v>
      </c>
      <c r="C288" s="44" t="s">
        <v>93</v>
      </c>
      <c r="H288" s="44" t="s">
        <v>649</v>
      </c>
      <c r="I288" s="44" t="s">
        <v>646</v>
      </c>
      <c r="N288" s="44" t="s">
        <v>2297</v>
      </c>
      <c r="O288" s="44" t="s">
        <v>2200</v>
      </c>
    </row>
    <row r="289" spans="1:15" x14ac:dyDescent="0.35">
      <c r="A289" s="269" t="s">
        <v>1708</v>
      </c>
      <c r="B289" s="44" t="s">
        <v>104</v>
      </c>
      <c r="C289" s="44" t="s">
        <v>93</v>
      </c>
      <c r="H289" s="44" t="s">
        <v>650</v>
      </c>
      <c r="I289" s="44" t="s">
        <v>646</v>
      </c>
      <c r="N289" s="44" t="s">
        <v>2298</v>
      </c>
      <c r="O289" s="44" t="s">
        <v>2200</v>
      </c>
    </row>
    <row r="290" spans="1:15" x14ac:dyDescent="0.35">
      <c r="A290" s="269" t="s">
        <v>1709</v>
      </c>
      <c r="B290" s="44" t="s">
        <v>105</v>
      </c>
      <c r="C290" s="44" t="s">
        <v>93</v>
      </c>
      <c r="H290" s="44" t="s">
        <v>651</v>
      </c>
      <c r="I290" s="44" t="s">
        <v>646</v>
      </c>
      <c r="N290" s="44" t="s">
        <v>2299</v>
      </c>
      <c r="O290" s="44" t="s">
        <v>2200</v>
      </c>
    </row>
    <row r="291" spans="1:15" x14ac:dyDescent="0.35">
      <c r="A291" s="269" t="s">
        <v>1710</v>
      </c>
      <c r="B291" s="44" t="s">
        <v>106</v>
      </c>
      <c r="C291" s="44" t="s">
        <v>93</v>
      </c>
      <c r="H291" s="44" t="s">
        <v>652</v>
      </c>
      <c r="I291" s="44" t="s">
        <v>646</v>
      </c>
      <c r="N291" s="44" t="s">
        <v>2300</v>
      </c>
      <c r="O291" s="44" t="s">
        <v>2200</v>
      </c>
    </row>
    <row r="292" spans="1:15" x14ac:dyDescent="0.35">
      <c r="A292" s="269" t="s">
        <v>1711</v>
      </c>
      <c r="B292" s="44" t="s">
        <v>107</v>
      </c>
      <c r="C292" s="44" t="s">
        <v>93</v>
      </c>
      <c r="H292" s="44" t="s">
        <v>653</v>
      </c>
      <c r="I292" s="44" t="s">
        <v>646</v>
      </c>
      <c r="N292" s="44" t="s">
        <v>2301</v>
      </c>
      <c r="O292" s="44" t="s">
        <v>2200</v>
      </c>
    </row>
    <row r="293" spans="1:15" x14ac:dyDescent="0.35">
      <c r="A293" s="269" t="s">
        <v>1712</v>
      </c>
      <c r="B293" s="44" t="s">
        <v>108</v>
      </c>
      <c r="C293" s="44" t="s">
        <v>93</v>
      </c>
      <c r="H293" s="44" t="s">
        <v>654</v>
      </c>
      <c r="I293" s="44" t="s">
        <v>646</v>
      </c>
      <c r="N293" s="44" t="s">
        <v>2302</v>
      </c>
      <c r="O293" s="44" t="s">
        <v>2200</v>
      </c>
    </row>
    <row r="294" spans="1:15" x14ac:dyDescent="0.35">
      <c r="A294" s="269" t="s">
        <v>1713</v>
      </c>
      <c r="B294" s="44" t="s">
        <v>109</v>
      </c>
      <c r="C294" s="44" t="s">
        <v>93</v>
      </c>
      <c r="H294" s="44" t="s">
        <v>655</v>
      </c>
      <c r="I294" s="44" t="s">
        <v>646</v>
      </c>
      <c r="N294" s="44" t="s">
        <v>2303</v>
      </c>
      <c r="O294" s="44" t="s">
        <v>2200</v>
      </c>
    </row>
    <row r="295" spans="1:15" x14ac:dyDescent="0.35">
      <c r="A295" s="269" t="s">
        <v>1714</v>
      </c>
      <c r="B295" s="44" t="s">
        <v>110</v>
      </c>
      <c r="C295" s="44" t="s">
        <v>93</v>
      </c>
      <c r="H295" s="44" t="s">
        <v>656</v>
      </c>
      <c r="I295" s="44" t="s">
        <v>646</v>
      </c>
      <c r="N295" s="44" t="s">
        <v>2304</v>
      </c>
      <c r="O295" s="44" t="s">
        <v>2200</v>
      </c>
    </row>
    <row r="296" spans="1:15" x14ac:dyDescent="0.35">
      <c r="A296" s="269" t="s">
        <v>1715</v>
      </c>
      <c r="B296" s="44" t="s">
        <v>111</v>
      </c>
      <c r="C296" s="44" t="s">
        <v>93</v>
      </c>
      <c r="H296" s="44" t="s">
        <v>657</v>
      </c>
      <c r="I296" s="44" t="s">
        <v>646</v>
      </c>
      <c r="N296" s="44" t="s">
        <v>2305</v>
      </c>
      <c r="O296" s="44" t="s">
        <v>2200</v>
      </c>
    </row>
    <row r="297" spans="1:15" x14ac:dyDescent="0.35">
      <c r="A297" s="269" t="s">
        <v>1716</v>
      </c>
      <c r="B297" s="44" t="s">
        <v>112</v>
      </c>
      <c r="C297" s="44" t="s">
        <v>93</v>
      </c>
      <c r="H297" s="44" t="s">
        <v>658</v>
      </c>
      <c r="I297" s="44" t="s">
        <v>646</v>
      </c>
      <c r="N297" s="44" t="s">
        <v>2306</v>
      </c>
      <c r="O297" s="44" t="s">
        <v>2200</v>
      </c>
    </row>
    <row r="298" spans="1:15" x14ac:dyDescent="0.35">
      <c r="A298" s="269" t="s">
        <v>1717</v>
      </c>
      <c r="B298" s="44" t="s">
        <v>113</v>
      </c>
      <c r="C298" s="44" t="s">
        <v>93</v>
      </c>
      <c r="H298" s="44" t="s">
        <v>659</v>
      </c>
      <c r="I298" s="44" t="s">
        <v>646</v>
      </c>
      <c r="N298" s="44" t="s">
        <v>2307</v>
      </c>
      <c r="O298" s="44" t="s">
        <v>2200</v>
      </c>
    </row>
    <row r="299" spans="1:15" x14ac:dyDescent="0.35">
      <c r="A299" s="269" t="s">
        <v>1718</v>
      </c>
      <c r="B299" s="44" t="s">
        <v>114</v>
      </c>
      <c r="C299" s="44" t="s">
        <v>93</v>
      </c>
      <c r="H299" s="44" t="s">
        <v>660</v>
      </c>
      <c r="I299" s="44" t="s">
        <v>646</v>
      </c>
      <c r="N299" s="44" t="s">
        <v>2308</v>
      </c>
      <c r="O299" s="44" t="s">
        <v>2200</v>
      </c>
    </row>
    <row r="300" spans="1:15" x14ac:dyDescent="0.35">
      <c r="A300" s="269" t="s">
        <v>1719</v>
      </c>
      <c r="B300" s="44" t="s">
        <v>115</v>
      </c>
      <c r="C300" s="44" t="s">
        <v>93</v>
      </c>
      <c r="H300" s="44" t="s">
        <v>661</v>
      </c>
      <c r="I300" s="44" t="s">
        <v>646</v>
      </c>
      <c r="N300" s="44" t="s">
        <v>2309</v>
      </c>
      <c r="O300" s="44" t="s">
        <v>2200</v>
      </c>
    </row>
    <row r="301" spans="1:15" x14ac:dyDescent="0.35">
      <c r="A301" s="269" t="s">
        <v>1720</v>
      </c>
      <c r="B301" s="44" t="s">
        <v>116</v>
      </c>
      <c r="C301" s="44" t="s">
        <v>93</v>
      </c>
      <c r="H301" s="44" t="s">
        <v>662</v>
      </c>
      <c r="I301" s="44" t="s">
        <v>646</v>
      </c>
      <c r="N301" s="44" t="s">
        <v>2310</v>
      </c>
      <c r="O301" s="44" t="s">
        <v>2200</v>
      </c>
    </row>
    <row r="302" spans="1:15" x14ac:dyDescent="0.35">
      <c r="A302" s="269" t="s">
        <v>1721</v>
      </c>
      <c r="B302" s="44" t="s">
        <v>117</v>
      </c>
      <c r="C302" s="44" t="s">
        <v>93</v>
      </c>
      <c r="H302" s="44" t="s">
        <v>663</v>
      </c>
      <c r="I302" s="44" t="s">
        <v>646</v>
      </c>
      <c r="N302" s="44" t="s">
        <v>2311</v>
      </c>
      <c r="O302" s="44" t="s">
        <v>2200</v>
      </c>
    </row>
    <row r="303" spans="1:15" x14ac:dyDescent="0.35">
      <c r="A303" s="269" t="s">
        <v>1722</v>
      </c>
      <c r="B303" s="44" t="s">
        <v>118</v>
      </c>
      <c r="C303" s="44" t="s">
        <v>93</v>
      </c>
      <c r="H303" s="44" t="s">
        <v>664</v>
      </c>
      <c r="I303" s="44" t="s">
        <v>646</v>
      </c>
      <c r="N303" s="44" t="s">
        <v>2312</v>
      </c>
      <c r="O303" s="44" t="s">
        <v>2200</v>
      </c>
    </row>
    <row r="304" spans="1:15" x14ac:dyDescent="0.35">
      <c r="A304" s="269" t="s">
        <v>1723</v>
      </c>
      <c r="B304" s="44" t="s">
        <v>119</v>
      </c>
      <c r="C304" s="44" t="s">
        <v>93</v>
      </c>
      <c r="H304" s="44" t="s">
        <v>665</v>
      </c>
      <c r="I304" s="44" t="s">
        <v>646</v>
      </c>
      <c r="N304" s="44" t="s">
        <v>2313</v>
      </c>
      <c r="O304" s="44" t="s">
        <v>2200</v>
      </c>
    </row>
    <row r="305" spans="1:15" ht="29" x14ac:dyDescent="0.35">
      <c r="A305" s="269" t="s">
        <v>1724</v>
      </c>
      <c r="B305" s="44" t="s">
        <v>120</v>
      </c>
      <c r="C305" s="44" t="s">
        <v>93</v>
      </c>
      <c r="H305" s="44" t="s">
        <v>666</v>
      </c>
      <c r="I305" s="44" t="s">
        <v>646</v>
      </c>
      <c r="N305" s="44" t="s">
        <v>2318</v>
      </c>
      <c r="O305" s="44" t="s">
        <v>2200</v>
      </c>
    </row>
    <row r="306" spans="1:15" x14ac:dyDescent="0.35">
      <c r="A306" s="269" t="s">
        <v>1725</v>
      </c>
      <c r="B306" s="44" t="s">
        <v>121</v>
      </c>
      <c r="C306" s="44" t="s">
        <v>93</v>
      </c>
      <c r="H306" s="44" t="s">
        <v>667</v>
      </c>
      <c r="I306" s="44" t="s">
        <v>646</v>
      </c>
      <c r="N306" s="44" t="s">
        <v>2314</v>
      </c>
      <c r="O306" s="44" t="s">
        <v>2200</v>
      </c>
    </row>
    <row r="307" spans="1:15" x14ac:dyDescent="0.35">
      <c r="A307" s="269" t="s">
        <v>1726</v>
      </c>
      <c r="B307" s="44" t="s">
        <v>122</v>
      </c>
      <c r="C307" s="44" t="s">
        <v>93</v>
      </c>
      <c r="H307" s="44" t="s">
        <v>668</v>
      </c>
      <c r="I307" s="44" t="s">
        <v>646</v>
      </c>
      <c r="N307" s="44" t="s">
        <v>2315</v>
      </c>
      <c r="O307" s="44" t="s">
        <v>2200</v>
      </c>
    </row>
    <row r="308" spans="1:15" x14ac:dyDescent="0.35">
      <c r="A308" s="269" t="s">
        <v>1727</v>
      </c>
      <c r="B308" s="44" t="s">
        <v>123</v>
      </c>
      <c r="C308" s="44" t="s">
        <v>93</v>
      </c>
      <c r="H308" s="44" t="s">
        <v>669</v>
      </c>
      <c r="I308" s="44" t="s">
        <v>646</v>
      </c>
      <c r="N308" s="44" t="s">
        <v>2316</v>
      </c>
      <c r="O308" s="44" t="s">
        <v>2200</v>
      </c>
    </row>
    <row r="309" spans="1:15" ht="29" x14ac:dyDescent="0.35">
      <c r="A309" s="269" t="s">
        <v>1728</v>
      </c>
      <c r="B309" s="44" t="s">
        <v>124</v>
      </c>
      <c r="C309" s="44" t="s">
        <v>93</v>
      </c>
      <c r="H309" s="44" t="s">
        <v>670</v>
      </c>
      <c r="I309" s="44" t="s">
        <v>646</v>
      </c>
      <c r="N309" s="44" t="s">
        <v>2319</v>
      </c>
      <c r="O309" s="44" t="s">
        <v>2200</v>
      </c>
    </row>
    <row r="310" spans="1:15" x14ac:dyDescent="0.35">
      <c r="A310" s="269" t="s">
        <v>1729</v>
      </c>
      <c r="B310" s="44" t="s">
        <v>125</v>
      </c>
      <c r="C310" s="44" t="s">
        <v>93</v>
      </c>
      <c r="H310" s="44" t="s">
        <v>671</v>
      </c>
      <c r="I310" s="44" t="s">
        <v>646</v>
      </c>
      <c r="N310" s="44" t="s">
        <v>2317</v>
      </c>
      <c r="O310" s="44" t="s">
        <v>2200</v>
      </c>
    </row>
    <row r="311" spans="1:15" x14ac:dyDescent="0.35">
      <c r="A311" s="269" t="s">
        <v>1730</v>
      </c>
    </row>
    <row r="312" spans="1:15" x14ac:dyDescent="0.35">
      <c r="A312" s="269" t="s">
        <v>1731</v>
      </c>
      <c r="B312" s="44" t="s">
        <v>1047</v>
      </c>
      <c r="C312" s="253" t="s">
        <v>719</v>
      </c>
      <c r="H312" s="44" t="s">
        <v>1047</v>
      </c>
      <c r="I312" s="44" t="s">
        <v>791</v>
      </c>
      <c r="N312" s="44" t="s">
        <v>1047</v>
      </c>
      <c r="O312" s="44" t="s">
        <v>1454</v>
      </c>
    </row>
    <row r="313" spans="1:15" x14ac:dyDescent="0.35">
      <c r="A313" s="269" t="s">
        <v>1732</v>
      </c>
      <c r="B313" s="44" t="s">
        <v>1049</v>
      </c>
      <c r="C313" s="44" t="s">
        <v>93</v>
      </c>
      <c r="H313" s="44" t="s">
        <v>1201</v>
      </c>
      <c r="I313" s="44" t="s">
        <v>646</v>
      </c>
      <c r="N313" s="44" t="s">
        <v>2294</v>
      </c>
      <c r="O313" s="44" t="s">
        <v>2200</v>
      </c>
    </row>
    <row r="314" spans="1:15" x14ac:dyDescent="0.35">
      <c r="A314" s="269" t="s">
        <v>1733</v>
      </c>
      <c r="B314" s="44" t="s">
        <v>380</v>
      </c>
      <c r="H314" s="44" t="s">
        <v>672</v>
      </c>
      <c r="N314" s="44" t="s">
        <v>2320</v>
      </c>
    </row>
    <row r="315" spans="1:15" x14ac:dyDescent="0.35">
      <c r="A315" s="269" t="s">
        <v>1734</v>
      </c>
      <c r="B315" s="44" t="s">
        <v>1048</v>
      </c>
      <c r="C315" s="44" t="s">
        <v>93</v>
      </c>
      <c r="H315" s="44" t="s">
        <v>1213</v>
      </c>
      <c r="I315" s="44" t="s">
        <v>646</v>
      </c>
      <c r="N315" s="44" t="s">
        <v>2321</v>
      </c>
      <c r="O315" s="44" t="s">
        <v>2200</v>
      </c>
    </row>
    <row r="316" spans="1:15" x14ac:dyDescent="0.35">
      <c r="A316" s="269" t="s">
        <v>1735</v>
      </c>
      <c r="B316" s="44" t="s">
        <v>359</v>
      </c>
      <c r="H316" s="44" t="s">
        <v>647</v>
      </c>
      <c r="I316" s="44" t="s">
        <v>646</v>
      </c>
      <c r="N316" s="44" t="s">
        <v>2295</v>
      </c>
      <c r="O316" s="44" t="s">
        <v>2200</v>
      </c>
    </row>
    <row r="317" spans="1:15" x14ac:dyDescent="0.35">
      <c r="A317" s="269" t="s">
        <v>1736</v>
      </c>
      <c r="B317" s="44" t="s">
        <v>102</v>
      </c>
      <c r="C317" s="44" t="s">
        <v>93</v>
      </c>
      <c r="H317" s="44" t="s">
        <v>648</v>
      </c>
      <c r="I317" s="44" t="s">
        <v>646</v>
      </c>
      <c r="N317" s="44" t="s">
        <v>2296</v>
      </c>
      <c r="O317" s="44" t="s">
        <v>2200</v>
      </c>
    </row>
    <row r="318" spans="1:15" x14ac:dyDescent="0.35">
      <c r="A318" s="269" t="s">
        <v>1737</v>
      </c>
      <c r="B318" s="44" t="s">
        <v>103</v>
      </c>
      <c r="C318" s="44" t="s">
        <v>93</v>
      </c>
      <c r="H318" s="44" t="s">
        <v>649</v>
      </c>
      <c r="I318" s="44" t="s">
        <v>646</v>
      </c>
      <c r="N318" s="44" t="s">
        <v>2297</v>
      </c>
      <c r="O318" s="44" t="s">
        <v>2200</v>
      </c>
    </row>
    <row r="319" spans="1:15" x14ac:dyDescent="0.35">
      <c r="A319" s="269" t="s">
        <v>1738</v>
      </c>
      <c r="B319" s="44" t="s">
        <v>104</v>
      </c>
      <c r="C319" s="44" t="s">
        <v>93</v>
      </c>
      <c r="H319" s="44" t="s">
        <v>650</v>
      </c>
      <c r="I319" s="44" t="s">
        <v>646</v>
      </c>
      <c r="N319" s="44" t="s">
        <v>2298</v>
      </c>
      <c r="O319" s="44" t="s">
        <v>2200</v>
      </c>
    </row>
    <row r="320" spans="1:15" x14ac:dyDescent="0.35">
      <c r="A320" s="269" t="s">
        <v>1739</v>
      </c>
      <c r="B320" s="44" t="s">
        <v>105</v>
      </c>
      <c r="C320" s="44" t="s">
        <v>93</v>
      </c>
      <c r="H320" s="44" t="s">
        <v>651</v>
      </c>
      <c r="I320" s="44" t="s">
        <v>646</v>
      </c>
      <c r="N320" s="44" t="s">
        <v>2299</v>
      </c>
      <c r="O320" s="44" t="s">
        <v>2200</v>
      </c>
    </row>
    <row r="321" spans="1:15" x14ac:dyDescent="0.35">
      <c r="A321" s="269" t="s">
        <v>1740</v>
      </c>
      <c r="B321" s="44" t="s">
        <v>106</v>
      </c>
      <c r="C321" s="44" t="s">
        <v>93</v>
      </c>
      <c r="H321" s="44" t="s">
        <v>652</v>
      </c>
      <c r="I321" s="44" t="s">
        <v>646</v>
      </c>
      <c r="N321" s="44" t="s">
        <v>2300</v>
      </c>
      <c r="O321" s="44" t="s">
        <v>2200</v>
      </c>
    </row>
    <row r="322" spans="1:15" x14ac:dyDescent="0.35">
      <c r="A322" s="269" t="s">
        <v>1741</v>
      </c>
      <c r="B322" s="44" t="s">
        <v>107</v>
      </c>
      <c r="C322" s="44" t="s">
        <v>93</v>
      </c>
      <c r="H322" s="44" t="s">
        <v>653</v>
      </c>
      <c r="I322" s="44" t="s">
        <v>646</v>
      </c>
      <c r="N322" s="44" t="s">
        <v>2301</v>
      </c>
      <c r="O322" s="44" t="s">
        <v>2200</v>
      </c>
    </row>
    <row r="323" spans="1:15" x14ac:dyDescent="0.35">
      <c r="A323" s="269" t="s">
        <v>1742</v>
      </c>
      <c r="B323" s="44" t="s">
        <v>108</v>
      </c>
      <c r="C323" s="44" t="s">
        <v>93</v>
      </c>
      <c r="H323" s="44" t="s">
        <v>654</v>
      </c>
      <c r="I323" s="44" t="s">
        <v>646</v>
      </c>
      <c r="N323" s="44" t="s">
        <v>2302</v>
      </c>
      <c r="O323" s="44" t="s">
        <v>2200</v>
      </c>
    </row>
    <row r="324" spans="1:15" x14ac:dyDescent="0.35">
      <c r="A324" s="269" t="s">
        <v>1743</v>
      </c>
      <c r="B324" s="44" t="s">
        <v>109</v>
      </c>
      <c r="C324" s="44" t="s">
        <v>93</v>
      </c>
      <c r="H324" s="44" t="s">
        <v>655</v>
      </c>
      <c r="I324" s="44" t="s">
        <v>646</v>
      </c>
      <c r="N324" s="44" t="s">
        <v>2303</v>
      </c>
      <c r="O324" s="44" t="s">
        <v>2200</v>
      </c>
    </row>
    <row r="325" spans="1:15" x14ac:dyDescent="0.35">
      <c r="A325" s="269" t="s">
        <v>1744</v>
      </c>
      <c r="B325" s="44" t="s">
        <v>110</v>
      </c>
      <c r="C325" s="44" t="s">
        <v>93</v>
      </c>
      <c r="H325" s="44" t="s">
        <v>656</v>
      </c>
      <c r="I325" s="44" t="s">
        <v>646</v>
      </c>
      <c r="N325" s="44" t="s">
        <v>2304</v>
      </c>
      <c r="O325" s="44" t="s">
        <v>2200</v>
      </c>
    </row>
    <row r="326" spans="1:15" x14ac:dyDescent="0.35">
      <c r="A326" s="269" t="s">
        <v>1745</v>
      </c>
      <c r="B326" s="44" t="s">
        <v>111</v>
      </c>
      <c r="C326" s="44" t="s">
        <v>93</v>
      </c>
      <c r="H326" s="44" t="s">
        <v>657</v>
      </c>
      <c r="I326" s="44" t="s">
        <v>646</v>
      </c>
      <c r="N326" s="44" t="s">
        <v>2305</v>
      </c>
      <c r="O326" s="44" t="s">
        <v>2200</v>
      </c>
    </row>
    <row r="327" spans="1:15" x14ac:dyDescent="0.35">
      <c r="A327" s="269" t="s">
        <v>1746</v>
      </c>
      <c r="B327" s="44" t="s">
        <v>112</v>
      </c>
      <c r="C327" s="44" t="s">
        <v>93</v>
      </c>
      <c r="H327" s="44" t="s">
        <v>658</v>
      </c>
      <c r="I327" s="44" t="s">
        <v>646</v>
      </c>
      <c r="N327" s="44" t="s">
        <v>2306</v>
      </c>
      <c r="O327" s="44" t="s">
        <v>2200</v>
      </c>
    </row>
    <row r="328" spans="1:15" x14ac:dyDescent="0.35">
      <c r="A328" s="269" t="s">
        <v>1747</v>
      </c>
      <c r="B328" s="44" t="s">
        <v>113</v>
      </c>
      <c r="C328" s="44" t="s">
        <v>93</v>
      </c>
      <c r="H328" s="44" t="s">
        <v>659</v>
      </c>
      <c r="I328" s="44" t="s">
        <v>646</v>
      </c>
      <c r="N328" s="44" t="s">
        <v>2307</v>
      </c>
      <c r="O328" s="44" t="s">
        <v>2200</v>
      </c>
    </row>
    <row r="329" spans="1:15" x14ac:dyDescent="0.35">
      <c r="A329" s="269" t="s">
        <v>1748</v>
      </c>
      <c r="B329" s="44" t="s">
        <v>114</v>
      </c>
      <c r="C329" s="44" t="s">
        <v>93</v>
      </c>
      <c r="H329" s="44" t="s">
        <v>660</v>
      </c>
      <c r="I329" s="44" t="s">
        <v>646</v>
      </c>
      <c r="N329" s="44" t="s">
        <v>2308</v>
      </c>
      <c r="O329" s="44" t="s">
        <v>2200</v>
      </c>
    </row>
    <row r="330" spans="1:15" x14ac:dyDescent="0.35">
      <c r="A330" s="269" t="s">
        <v>1749</v>
      </c>
      <c r="B330" s="44" t="s">
        <v>115</v>
      </c>
      <c r="C330" s="44" t="s">
        <v>93</v>
      </c>
      <c r="H330" s="44" t="s">
        <v>661</v>
      </c>
      <c r="I330" s="44" t="s">
        <v>646</v>
      </c>
      <c r="N330" s="44" t="s">
        <v>2309</v>
      </c>
      <c r="O330" s="44" t="s">
        <v>2200</v>
      </c>
    </row>
    <row r="331" spans="1:15" x14ac:dyDescent="0.35">
      <c r="A331" s="269" t="s">
        <v>1750</v>
      </c>
      <c r="B331" s="44" t="s">
        <v>116</v>
      </c>
      <c r="C331" s="44" t="s">
        <v>93</v>
      </c>
      <c r="H331" s="44" t="s">
        <v>662</v>
      </c>
      <c r="I331" s="44" t="s">
        <v>646</v>
      </c>
      <c r="N331" s="44" t="s">
        <v>2310</v>
      </c>
      <c r="O331" s="44" t="s">
        <v>2200</v>
      </c>
    </row>
    <row r="332" spans="1:15" x14ac:dyDescent="0.35">
      <c r="A332" s="269" t="s">
        <v>1751</v>
      </c>
      <c r="B332" s="44" t="s">
        <v>117</v>
      </c>
      <c r="C332" s="44" t="s">
        <v>93</v>
      </c>
      <c r="H332" s="44" t="s">
        <v>663</v>
      </c>
      <c r="I332" s="44" t="s">
        <v>646</v>
      </c>
      <c r="N332" s="44" t="s">
        <v>2311</v>
      </c>
      <c r="O332" s="44" t="s">
        <v>2200</v>
      </c>
    </row>
    <row r="333" spans="1:15" x14ac:dyDescent="0.35">
      <c r="A333" s="269" t="s">
        <v>1752</v>
      </c>
      <c r="B333" s="44" t="s">
        <v>118</v>
      </c>
      <c r="C333" s="44" t="s">
        <v>93</v>
      </c>
      <c r="H333" s="44" t="s">
        <v>664</v>
      </c>
      <c r="I333" s="44" t="s">
        <v>646</v>
      </c>
      <c r="N333" s="44" t="s">
        <v>2312</v>
      </c>
      <c r="O333" s="44" t="s">
        <v>2200</v>
      </c>
    </row>
    <row r="334" spans="1:15" x14ac:dyDescent="0.35">
      <c r="A334" s="269" t="s">
        <v>1753</v>
      </c>
      <c r="B334" s="44" t="s">
        <v>119</v>
      </c>
      <c r="C334" s="44" t="s">
        <v>93</v>
      </c>
      <c r="H334" s="44" t="s">
        <v>665</v>
      </c>
      <c r="I334" s="44" t="s">
        <v>646</v>
      </c>
      <c r="N334" s="44" t="s">
        <v>2313</v>
      </c>
      <c r="O334" s="44" t="s">
        <v>2200</v>
      </c>
    </row>
    <row r="335" spans="1:15" ht="29" x14ac:dyDescent="0.35">
      <c r="A335" s="269" t="s">
        <v>1754</v>
      </c>
      <c r="B335" s="44" t="s">
        <v>120</v>
      </c>
      <c r="C335" s="44" t="s">
        <v>93</v>
      </c>
      <c r="H335" s="44" t="s">
        <v>666</v>
      </c>
      <c r="I335" s="44" t="s">
        <v>646</v>
      </c>
      <c r="N335" s="44" t="s">
        <v>2318</v>
      </c>
      <c r="O335" s="44" t="s">
        <v>2200</v>
      </c>
    </row>
    <row r="336" spans="1:15" x14ac:dyDescent="0.35">
      <c r="A336" s="269" t="s">
        <v>1755</v>
      </c>
      <c r="B336" s="44" t="s">
        <v>121</v>
      </c>
      <c r="C336" s="44" t="s">
        <v>93</v>
      </c>
      <c r="H336" s="44" t="s">
        <v>667</v>
      </c>
      <c r="I336" s="44" t="s">
        <v>646</v>
      </c>
      <c r="N336" s="44" t="s">
        <v>2314</v>
      </c>
      <c r="O336" s="44" t="s">
        <v>2200</v>
      </c>
    </row>
    <row r="337" spans="1:15" x14ac:dyDescent="0.35">
      <c r="A337" s="269" t="s">
        <v>1756</v>
      </c>
      <c r="B337" s="44" t="s">
        <v>122</v>
      </c>
      <c r="C337" s="44" t="s">
        <v>93</v>
      </c>
      <c r="H337" s="44" t="s">
        <v>668</v>
      </c>
      <c r="I337" s="44" t="s">
        <v>646</v>
      </c>
      <c r="N337" s="44" t="s">
        <v>2315</v>
      </c>
      <c r="O337" s="44" t="s">
        <v>2200</v>
      </c>
    </row>
    <row r="338" spans="1:15" x14ac:dyDescent="0.35">
      <c r="A338" s="269" t="s">
        <v>1757</v>
      </c>
      <c r="B338" s="44" t="s">
        <v>123</v>
      </c>
      <c r="C338" s="44" t="s">
        <v>93</v>
      </c>
      <c r="H338" s="44" t="s">
        <v>669</v>
      </c>
      <c r="I338" s="44" t="s">
        <v>646</v>
      </c>
      <c r="N338" s="44" t="s">
        <v>2316</v>
      </c>
      <c r="O338" s="44" t="s">
        <v>2200</v>
      </c>
    </row>
    <row r="339" spans="1:15" ht="29" x14ac:dyDescent="0.35">
      <c r="A339" s="269" t="s">
        <v>1758</v>
      </c>
      <c r="B339" s="44" t="s">
        <v>124</v>
      </c>
      <c r="C339" s="44" t="s">
        <v>93</v>
      </c>
      <c r="H339" s="44" t="s">
        <v>670</v>
      </c>
      <c r="I339" s="44" t="s">
        <v>646</v>
      </c>
      <c r="N339" s="44" t="s">
        <v>2319</v>
      </c>
      <c r="O339" s="44" t="s">
        <v>2200</v>
      </c>
    </row>
    <row r="340" spans="1:15" x14ac:dyDescent="0.35">
      <c r="A340" s="269" t="s">
        <v>1759</v>
      </c>
      <c r="B340" s="44" t="s">
        <v>125</v>
      </c>
      <c r="C340" s="44" t="s">
        <v>93</v>
      </c>
      <c r="H340" s="44" t="s">
        <v>671</v>
      </c>
      <c r="I340" s="44" t="s">
        <v>646</v>
      </c>
      <c r="N340" s="44" t="s">
        <v>2317</v>
      </c>
      <c r="O340" s="44" t="s">
        <v>2200</v>
      </c>
    </row>
    <row r="341" spans="1:15" ht="16.5" x14ac:dyDescent="0.35">
      <c r="A341" s="269" t="s">
        <v>1760</v>
      </c>
      <c r="B341" s="44" t="s">
        <v>1229</v>
      </c>
      <c r="C341" s="44" t="s">
        <v>93</v>
      </c>
      <c r="H341" s="44" t="s">
        <v>1238</v>
      </c>
      <c r="I341" s="44" t="s">
        <v>646</v>
      </c>
      <c r="N341" s="44" t="s">
        <v>2322</v>
      </c>
      <c r="O341" s="44" t="s">
        <v>2200</v>
      </c>
    </row>
    <row r="342" spans="1:15" x14ac:dyDescent="0.35">
      <c r="A342" s="269" t="s">
        <v>1761</v>
      </c>
      <c r="B342" s="44" t="s">
        <v>359</v>
      </c>
      <c r="H342" s="44" t="s">
        <v>647</v>
      </c>
      <c r="N342" s="44" t="s">
        <v>2295</v>
      </c>
    </row>
    <row r="343" spans="1:15" x14ac:dyDescent="0.35">
      <c r="A343" s="269" t="s">
        <v>1762</v>
      </c>
      <c r="B343" s="44" t="s">
        <v>102</v>
      </c>
      <c r="C343" s="44" t="s">
        <v>93</v>
      </c>
      <c r="H343" s="44" t="s">
        <v>648</v>
      </c>
      <c r="I343" s="44" t="s">
        <v>646</v>
      </c>
      <c r="N343" s="44" t="s">
        <v>2296</v>
      </c>
      <c r="O343" s="44" t="s">
        <v>2200</v>
      </c>
    </row>
    <row r="344" spans="1:15" x14ac:dyDescent="0.35">
      <c r="A344" s="269" t="s">
        <v>1763</v>
      </c>
      <c r="B344" s="44" t="s">
        <v>103</v>
      </c>
      <c r="C344" s="44" t="s">
        <v>93</v>
      </c>
      <c r="H344" s="44" t="s">
        <v>649</v>
      </c>
      <c r="I344" s="44" t="s">
        <v>646</v>
      </c>
      <c r="N344" s="44" t="s">
        <v>2297</v>
      </c>
      <c r="O344" s="44" t="s">
        <v>2200</v>
      </c>
    </row>
    <row r="345" spans="1:15" x14ac:dyDescent="0.35">
      <c r="A345" s="269" t="s">
        <v>1764</v>
      </c>
      <c r="B345" s="44" t="s">
        <v>104</v>
      </c>
      <c r="C345" s="44" t="s">
        <v>93</v>
      </c>
      <c r="H345" s="44" t="s">
        <v>650</v>
      </c>
      <c r="I345" s="44" t="s">
        <v>646</v>
      </c>
      <c r="N345" s="44" t="s">
        <v>2298</v>
      </c>
      <c r="O345" s="44" t="s">
        <v>2200</v>
      </c>
    </row>
    <row r="346" spans="1:15" x14ac:dyDescent="0.35">
      <c r="A346" s="269" t="s">
        <v>1765</v>
      </c>
      <c r="B346" s="44" t="s">
        <v>105</v>
      </c>
      <c r="C346" s="44" t="s">
        <v>93</v>
      </c>
      <c r="H346" s="44" t="s">
        <v>651</v>
      </c>
      <c r="I346" s="44" t="s">
        <v>646</v>
      </c>
      <c r="N346" s="44" t="s">
        <v>2299</v>
      </c>
      <c r="O346" s="44" t="s">
        <v>2200</v>
      </c>
    </row>
    <row r="347" spans="1:15" x14ac:dyDescent="0.35">
      <c r="A347" s="269" t="s">
        <v>1766</v>
      </c>
      <c r="B347" s="44" t="s">
        <v>106</v>
      </c>
      <c r="C347" s="44" t="s">
        <v>93</v>
      </c>
      <c r="H347" s="44" t="s">
        <v>652</v>
      </c>
      <c r="I347" s="44" t="s">
        <v>646</v>
      </c>
      <c r="N347" s="44" t="s">
        <v>2300</v>
      </c>
      <c r="O347" s="44" t="s">
        <v>2200</v>
      </c>
    </row>
    <row r="348" spans="1:15" x14ac:dyDescent="0.35">
      <c r="A348" s="269" t="s">
        <v>1767</v>
      </c>
      <c r="B348" s="44" t="s">
        <v>107</v>
      </c>
      <c r="C348" s="44" t="s">
        <v>93</v>
      </c>
      <c r="H348" s="44" t="s">
        <v>653</v>
      </c>
      <c r="I348" s="44" t="s">
        <v>646</v>
      </c>
      <c r="N348" s="44" t="s">
        <v>2301</v>
      </c>
      <c r="O348" s="44" t="s">
        <v>2200</v>
      </c>
    </row>
    <row r="349" spans="1:15" x14ac:dyDescent="0.35">
      <c r="A349" s="269" t="s">
        <v>1768</v>
      </c>
      <c r="B349" s="44" t="s">
        <v>108</v>
      </c>
      <c r="C349" s="44" t="s">
        <v>93</v>
      </c>
      <c r="H349" s="44" t="s">
        <v>654</v>
      </c>
      <c r="I349" s="44" t="s">
        <v>646</v>
      </c>
      <c r="N349" s="44" t="s">
        <v>2302</v>
      </c>
      <c r="O349" s="44" t="s">
        <v>2200</v>
      </c>
    </row>
    <row r="350" spans="1:15" x14ac:dyDescent="0.35">
      <c r="A350" s="269" t="s">
        <v>1769</v>
      </c>
      <c r="B350" s="44" t="s">
        <v>109</v>
      </c>
      <c r="C350" s="44" t="s">
        <v>93</v>
      </c>
      <c r="H350" s="44" t="s">
        <v>655</v>
      </c>
      <c r="I350" s="44" t="s">
        <v>646</v>
      </c>
      <c r="N350" s="44" t="s">
        <v>2303</v>
      </c>
      <c r="O350" s="44" t="s">
        <v>2200</v>
      </c>
    </row>
    <row r="351" spans="1:15" x14ac:dyDescent="0.35">
      <c r="A351" s="269" t="s">
        <v>1770</v>
      </c>
      <c r="B351" s="44" t="s">
        <v>110</v>
      </c>
      <c r="C351" s="44" t="s">
        <v>93</v>
      </c>
      <c r="H351" s="44" t="s">
        <v>656</v>
      </c>
      <c r="I351" s="44" t="s">
        <v>646</v>
      </c>
      <c r="N351" s="44" t="s">
        <v>2304</v>
      </c>
      <c r="O351" s="44" t="s">
        <v>2200</v>
      </c>
    </row>
    <row r="352" spans="1:15" x14ac:dyDescent="0.35">
      <c r="A352" s="269" t="s">
        <v>1771</v>
      </c>
      <c r="B352" s="44" t="s">
        <v>111</v>
      </c>
      <c r="C352" s="44" t="s">
        <v>93</v>
      </c>
      <c r="H352" s="44" t="s">
        <v>657</v>
      </c>
      <c r="I352" s="44" t="s">
        <v>646</v>
      </c>
      <c r="N352" s="44" t="s">
        <v>2305</v>
      </c>
      <c r="O352" s="44" t="s">
        <v>2200</v>
      </c>
    </row>
    <row r="353" spans="1:15" x14ac:dyDescent="0.35">
      <c r="A353" s="269" t="s">
        <v>1772</v>
      </c>
      <c r="B353" s="44" t="s">
        <v>112</v>
      </c>
      <c r="C353" s="44" t="s">
        <v>93</v>
      </c>
      <c r="H353" s="44" t="s">
        <v>658</v>
      </c>
      <c r="I353" s="44" t="s">
        <v>646</v>
      </c>
      <c r="N353" s="44" t="s">
        <v>2306</v>
      </c>
      <c r="O353" s="44" t="s">
        <v>2200</v>
      </c>
    </row>
    <row r="354" spans="1:15" x14ac:dyDescent="0.35">
      <c r="A354" s="269" t="s">
        <v>1773</v>
      </c>
      <c r="B354" s="44" t="s">
        <v>113</v>
      </c>
      <c r="C354" s="44" t="s">
        <v>93</v>
      </c>
      <c r="H354" s="44" t="s">
        <v>659</v>
      </c>
      <c r="I354" s="44" t="s">
        <v>646</v>
      </c>
      <c r="N354" s="44" t="s">
        <v>2307</v>
      </c>
      <c r="O354" s="44" t="s">
        <v>2200</v>
      </c>
    </row>
    <row r="355" spans="1:15" x14ac:dyDescent="0.35">
      <c r="A355" s="269" t="s">
        <v>1774</v>
      </c>
      <c r="B355" s="44" t="s">
        <v>114</v>
      </c>
      <c r="C355" s="44" t="s">
        <v>93</v>
      </c>
      <c r="H355" s="44" t="s">
        <v>660</v>
      </c>
      <c r="I355" s="44" t="s">
        <v>646</v>
      </c>
      <c r="N355" s="44" t="s">
        <v>2308</v>
      </c>
      <c r="O355" s="44" t="s">
        <v>2200</v>
      </c>
    </row>
    <row r="356" spans="1:15" x14ac:dyDescent="0.35">
      <c r="A356" s="269" t="s">
        <v>1775</v>
      </c>
      <c r="B356" s="44" t="s">
        <v>115</v>
      </c>
      <c r="C356" s="44" t="s">
        <v>93</v>
      </c>
      <c r="H356" s="44" t="s">
        <v>661</v>
      </c>
      <c r="I356" s="44" t="s">
        <v>646</v>
      </c>
      <c r="N356" s="44" t="s">
        <v>2309</v>
      </c>
      <c r="O356" s="44" t="s">
        <v>2200</v>
      </c>
    </row>
    <row r="357" spans="1:15" x14ac:dyDescent="0.35">
      <c r="A357" s="269" t="s">
        <v>1776</v>
      </c>
      <c r="B357" s="44" t="s">
        <v>116</v>
      </c>
      <c r="C357" s="44" t="s">
        <v>93</v>
      </c>
      <c r="H357" s="44" t="s">
        <v>662</v>
      </c>
      <c r="I357" s="44" t="s">
        <v>646</v>
      </c>
      <c r="N357" s="44" t="s">
        <v>2310</v>
      </c>
      <c r="O357" s="44" t="s">
        <v>2200</v>
      </c>
    </row>
    <row r="358" spans="1:15" x14ac:dyDescent="0.35">
      <c r="A358" s="269" t="s">
        <v>1777</v>
      </c>
      <c r="B358" s="44" t="s">
        <v>117</v>
      </c>
      <c r="C358" s="44" t="s">
        <v>93</v>
      </c>
      <c r="H358" s="44" t="s">
        <v>663</v>
      </c>
      <c r="I358" s="44" t="s">
        <v>646</v>
      </c>
      <c r="N358" s="44" t="s">
        <v>2311</v>
      </c>
      <c r="O358" s="44" t="s">
        <v>2200</v>
      </c>
    </row>
    <row r="359" spans="1:15" x14ac:dyDescent="0.35">
      <c r="A359" s="269" t="s">
        <v>1778</v>
      </c>
      <c r="B359" s="44" t="s">
        <v>118</v>
      </c>
      <c r="C359" s="44" t="s">
        <v>93</v>
      </c>
      <c r="H359" s="44" t="s">
        <v>664</v>
      </c>
      <c r="I359" s="44" t="s">
        <v>646</v>
      </c>
      <c r="N359" s="44" t="s">
        <v>2312</v>
      </c>
      <c r="O359" s="44" t="s">
        <v>2200</v>
      </c>
    </row>
    <row r="360" spans="1:15" x14ac:dyDescent="0.35">
      <c r="A360" s="269" t="s">
        <v>1779</v>
      </c>
      <c r="B360" s="44" t="s">
        <v>119</v>
      </c>
      <c r="C360" s="44" t="s">
        <v>93</v>
      </c>
      <c r="H360" s="44" t="s">
        <v>665</v>
      </c>
      <c r="I360" s="44" t="s">
        <v>646</v>
      </c>
      <c r="N360" s="44" t="s">
        <v>2313</v>
      </c>
      <c r="O360" s="44" t="s">
        <v>2200</v>
      </c>
    </row>
    <row r="361" spans="1:15" ht="29" x14ac:dyDescent="0.35">
      <c r="A361" s="269" t="s">
        <v>1780</v>
      </c>
      <c r="B361" s="44" t="s">
        <v>120</v>
      </c>
      <c r="C361" s="44" t="s">
        <v>93</v>
      </c>
      <c r="H361" s="44" t="s">
        <v>666</v>
      </c>
      <c r="I361" s="44" t="s">
        <v>646</v>
      </c>
      <c r="N361" s="44" t="s">
        <v>2318</v>
      </c>
      <c r="O361" s="44" t="s">
        <v>2200</v>
      </c>
    </row>
    <row r="362" spans="1:15" x14ac:dyDescent="0.35">
      <c r="A362" s="269" t="s">
        <v>1781</v>
      </c>
      <c r="B362" s="44" t="s">
        <v>121</v>
      </c>
      <c r="C362" s="44" t="s">
        <v>93</v>
      </c>
      <c r="H362" s="44" t="s">
        <v>667</v>
      </c>
      <c r="I362" s="44" t="s">
        <v>646</v>
      </c>
      <c r="N362" s="44" t="s">
        <v>2314</v>
      </c>
      <c r="O362" s="44" t="s">
        <v>2200</v>
      </c>
    </row>
    <row r="363" spans="1:15" x14ac:dyDescent="0.35">
      <c r="A363" s="269" t="s">
        <v>1782</v>
      </c>
      <c r="B363" s="44" t="s">
        <v>122</v>
      </c>
      <c r="C363" s="44" t="s">
        <v>93</v>
      </c>
      <c r="H363" s="44" t="s">
        <v>668</v>
      </c>
      <c r="I363" s="44" t="s">
        <v>646</v>
      </c>
      <c r="N363" s="44" t="s">
        <v>2315</v>
      </c>
      <c r="O363" s="44" t="s">
        <v>2200</v>
      </c>
    </row>
    <row r="364" spans="1:15" x14ac:dyDescent="0.35">
      <c r="A364" s="269" t="s">
        <v>1783</v>
      </c>
      <c r="B364" s="44" t="s">
        <v>123</v>
      </c>
      <c r="C364" s="44" t="s">
        <v>93</v>
      </c>
      <c r="H364" s="44" t="s">
        <v>669</v>
      </c>
      <c r="I364" s="44" t="s">
        <v>646</v>
      </c>
      <c r="N364" s="44" t="s">
        <v>2316</v>
      </c>
      <c r="O364" s="44" t="s">
        <v>2200</v>
      </c>
    </row>
    <row r="365" spans="1:15" ht="29" x14ac:dyDescent="0.35">
      <c r="A365" s="269" t="s">
        <v>1784</v>
      </c>
      <c r="B365" s="44" t="s">
        <v>124</v>
      </c>
      <c r="C365" s="44" t="s">
        <v>93</v>
      </c>
      <c r="H365" s="44" t="s">
        <v>670</v>
      </c>
      <c r="I365" s="44" t="s">
        <v>646</v>
      </c>
      <c r="N365" s="44" t="s">
        <v>2319</v>
      </c>
      <c r="O365" s="44" t="s">
        <v>2200</v>
      </c>
    </row>
    <row r="366" spans="1:15" x14ac:dyDescent="0.35">
      <c r="A366" s="269" t="s">
        <v>1785</v>
      </c>
      <c r="B366" s="44" t="s">
        <v>125</v>
      </c>
      <c r="C366" s="44" t="s">
        <v>93</v>
      </c>
      <c r="H366" s="44" t="s">
        <v>671</v>
      </c>
      <c r="I366" s="44" t="s">
        <v>646</v>
      </c>
      <c r="N366" s="44" t="s">
        <v>2317</v>
      </c>
      <c r="O366" s="44" t="s">
        <v>2200</v>
      </c>
    </row>
    <row r="367" spans="1:15" x14ac:dyDescent="0.35">
      <c r="A367" s="269" t="s">
        <v>1786</v>
      </c>
    </row>
    <row r="368" spans="1:15" ht="29" x14ac:dyDescent="0.35">
      <c r="A368" s="269" t="s">
        <v>1787</v>
      </c>
      <c r="B368" s="343" t="s">
        <v>1236</v>
      </c>
      <c r="C368" s="343"/>
      <c r="D368" s="343"/>
      <c r="E368" s="343"/>
      <c r="F368" s="343"/>
      <c r="G368" s="343"/>
      <c r="H368" s="343" t="s">
        <v>2604</v>
      </c>
      <c r="N368" s="44" t="s">
        <v>2323</v>
      </c>
    </row>
    <row r="369" spans="1:15" x14ac:dyDescent="0.35">
      <c r="A369" s="269" t="s">
        <v>1788</v>
      </c>
    </row>
    <row r="370" spans="1:15" x14ac:dyDescent="0.35">
      <c r="A370" s="269" t="s">
        <v>1789</v>
      </c>
      <c r="B370" s="44" t="s">
        <v>1047</v>
      </c>
      <c r="C370" s="253" t="s">
        <v>719</v>
      </c>
      <c r="H370" s="44" t="s">
        <v>1047</v>
      </c>
      <c r="I370" s="44" t="s">
        <v>791</v>
      </c>
      <c r="N370" s="44" t="s">
        <v>1047</v>
      </c>
      <c r="O370" s="44" t="s">
        <v>1454</v>
      </c>
    </row>
    <row r="371" spans="1:15" x14ac:dyDescent="0.35">
      <c r="A371" s="269" t="s">
        <v>1790</v>
      </c>
      <c r="B371" s="44" t="s">
        <v>1049</v>
      </c>
      <c r="C371" s="44" t="s">
        <v>93</v>
      </c>
      <c r="H371" s="56" t="s">
        <v>1201</v>
      </c>
      <c r="I371" s="44" t="s">
        <v>646</v>
      </c>
      <c r="N371" s="44" t="s">
        <v>2294</v>
      </c>
      <c r="O371" s="44" t="s">
        <v>2200</v>
      </c>
    </row>
    <row r="372" spans="1:15" x14ac:dyDescent="0.35">
      <c r="A372" s="269" t="s">
        <v>1791</v>
      </c>
      <c r="B372" s="44" t="s">
        <v>381</v>
      </c>
      <c r="H372" s="44" t="s">
        <v>679</v>
      </c>
      <c r="N372" s="44" t="s">
        <v>2324</v>
      </c>
    </row>
    <row r="373" spans="1:15" x14ac:dyDescent="0.35">
      <c r="A373" s="269" t="s">
        <v>1792</v>
      </c>
      <c r="B373" s="44" t="s">
        <v>1050</v>
      </c>
      <c r="C373" s="44" t="s">
        <v>93</v>
      </c>
      <c r="H373" s="44" t="s">
        <v>1214</v>
      </c>
      <c r="I373" s="44" t="s">
        <v>646</v>
      </c>
      <c r="N373" s="44" t="s">
        <v>2325</v>
      </c>
      <c r="O373" s="44" t="s">
        <v>2200</v>
      </c>
    </row>
    <row r="374" spans="1:15" x14ac:dyDescent="0.35">
      <c r="A374" s="269" t="s">
        <v>1793</v>
      </c>
      <c r="B374" s="44" t="s">
        <v>1051</v>
      </c>
      <c r="C374" s="44" t="s">
        <v>93</v>
      </c>
      <c r="H374" s="44" t="s">
        <v>1215</v>
      </c>
      <c r="I374" s="44" t="s">
        <v>646</v>
      </c>
      <c r="N374" s="44" t="s">
        <v>2326</v>
      </c>
      <c r="O374" s="44" t="s">
        <v>2200</v>
      </c>
    </row>
    <row r="375" spans="1:15" x14ac:dyDescent="0.35">
      <c r="A375" s="269" t="s">
        <v>1794</v>
      </c>
    </row>
    <row r="376" spans="1:15" x14ac:dyDescent="0.35">
      <c r="A376" s="269" t="s">
        <v>1795</v>
      </c>
      <c r="B376" s="44" t="s">
        <v>1052</v>
      </c>
      <c r="C376" s="253" t="s">
        <v>719</v>
      </c>
      <c r="H376" s="44" t="s">
        <v>1052</v>
      </c>
      <c r="I376" s="44" t="s">
        <v>791</v>
      </c>
      <c r="N376" s="44" t="s">
        <v>1052</v>
      </c>
      <c r="O376" s="44" t="s">
        <v>1454</v>
      </c>
    </row>
    <row r="377" spans="1:15" x14ac:dyDescent="0.35">
      <c r="A377" s="269" t="s">
        <v>1796</v>
      </c>
      <c r="B377" s="44" t="s">
        <v>1232</v>
      </c>
      <c r="C377" s="44" t="s">
        <v>96</v>
      </c>
      <c r="H377" s="44" t="s">
        <v>1216</v>
      </c>
      <c r="I377" s="44" t="s">
        <v>96</v>
      </c>
      <c r="N377" s="44" t="s">
        <v>2623</v>
      </c>
      <c r="O377" s="44" t="s">
        <v>96</v>
      </c>
    </row>
    <row r="378" spans="1:15" x14ac:dyDescent="0.35">
      <c r="A378" s="269" t="s">
        <v>1797</v>
      </c>
      <c r="B378" s="44" t="s">
        <v>94</v>
      </c>
      <c r="H378" s="44" t="s">
        <v>680</v>
      </c>
      <c r="N378" s="44" t="s">
        <v>2327</v>
      </c>
    </row>
    <row r="379" spans="1:15" x14ac:dyDescent="0.35">
      <c r="A379" s="269" t="s">
        <v>1798</v>
      </c>
      <c r="B379" s="44" t="s">
        <v>95</v>
      </c>
      <c r="C379" s="44" t="s">
        <v>96</v>
      </c>
      <c r="H379" s="44" t="s">
        <v>681</v>
      </c>
      <c r="I379" s="44" t="s">
        <v>96</v>
      </c>
      <c r="N379" s="44" t="s">
        <v>2328</v>
      </c>
      <c r="O379" s="44" t="s">
        <v>96</v>
      </c>
    </row>
    <row r="380" spans="1:15" x14ac:dyDescent="0.35">
      <c r="A380" s="269" t="s">
        <v>1799</v>
      </c>
      <c r="B380" s="44" t="s">
        <v>97</v>
      </c>
      <c r="C380" s="44" t="s">
        <v>96</v>
      </c>
      <c r="H380" s="44" t="s">
        <v>682</v>
      </c>
      <c r="I380" s="44" t="s">
        <v>96</v>
      </c>
      <c r="N380" s="44" t="s">
        <v>2329</v>
      </c>
      <c r="O380" s="44" t="s">
        <v>96</v>
      </c>
    </row>
    <row r="381" spans="1:15" x14ac:dyDescent="0.35">
      <c r="A381" s="269" t="s">
        <v>1800</v>
      </c>
      <c r="B381" s="44" t="s">
        <v>98</v>
      </c>
      <c r="H381" s="44" t="s">
        <v>683</v>
      </c>
      <c r="N381" s="44" t="s">
        <v>2330</v>
      </c>
    </row>
    <row r="382" spans="1:15" x14ac:dyDescent="0.35">
      <c r="A382" s="269" t="s">
        <v>1801</v>
      </c>
      <c r="B382" s="44" t="s">
        <v>99</v>
      </c>
      <c r="C382" s="44" t="s">
        <v>96</v>
      </c>
      <c r="H382" s="44" t="s">
        <v>684</v>
      </c>
      <c r="I382" s="44" t="s">
        <v>96</v>
      </c>
      <c r="N382" s="44" t="s">
        <v>2331</v>
      </c>
      <c r="O382" s="44" t="s">
        <v>96</v>
      </c>
    </row>
    <row r="383" spans="1:15" x14ac:dyDescent="0.35">
      <c r="A383" s="269" t="s">
        <v>1802</v>
      </c>
      <c r="B383" s="44" t="s">
        <v>100</v>
      </c>
      <c r="C383" s="44" t="s">
        <v>96</v>
      </c>
      <c r="H383" s="44" t="s">
        <v>100</v>
      </c>
      <c r="I383" s="44" t="s">
        <v>96</v>
      </c>
      <c r="N383" s="44" t="s">
        <v>100</v>
      </c>
      <c r="O383" s="44" t="s">
        <v>96</v>
      </c>
    </row>
    <row r="384" spans="1:15" x14ac:dyDescent="0.35">
      <c r="A384" s="269" t="s">
        <v>1803</v>
      </c>
      <c r="B384" s="44" t="s">
        <v>126</v>
      </c>
      <c r="C384" s="44" t="s">
        <v>96</v>
      </c>
      <c r="H384" s="44" t="s">
        <v>685</v>
      </c>
      <c r="I384" s="44" t="s">
        <v>96</v>
      </c>
      <c r="N384" s="44" t="s">
        <v>2332</v>
      </c>
      <c r="O384" s="44" t="s">
        <v>96</v>
      </c>
    </row>
    <row r="385" spans="1:19" x14ac:dyDescent="0.35">
      <c r="A385" s="269" t="s">
        <v>1804</v>
      </c>
    </row>
    <row r="386" spans="1:19" x14ac:dyDescent="0.35">
      <c r="A386" s="269" t="s">
        <v>1805</v>
      </c>
      <c r="B386" s="44" t="s">
        <v>1052</v>
      </c>
      <c r="C386" s="253" t="s">
        <v>719</v>
      </c>
      <c r="H386" s="44" t="s">
        <v>1052</v>
      </c>
      <c r="I386" s="44" t="s">
        <v>791</v>
      </c>
      <c r="N386" s="44" t="s">
        <v>1052</v>
      </c>
      <c r="O386" s="44" t="s">
        <v>1454</v>
      </c>
    </row>
    <row r="387" spans="1:19" ht="29" x14ac:dyDescent="0.35">
      <c r="A387" s="269" t="s">
        <v>1806</v>
      </c>
      <c r="B387" s="44" t="s">
        <v>1233</v>
      </c>
      <c r="C387" s="44" t="s">
        <v>93</v>
      </c>
      <c r="H387" s="44" t="s">
        <v>1217</v>
      </c>
      <c r="I387" s="44" t="s">
        <v>646</v>
      </c>
      <c r="N387" s="44" t="s">
        <v>2333</v>
      </c>
      <c r="O387" s="44" t="s">
        <v>2200</v>
      </c>
    </row>
    <row r="388" spans="1:19" x14ac:dyDescent="0.35">
      <c r="A388" s="269" t="s">
        <v>1807</v>
      </c>
      <c r="N388" s="57"/>
    </row>
    <row r="389" spans="1:19" ht="49" customHeight="1" x14ac:dyDescent="0.35">
      <c r="A389" s="269" t="s">
        <v>1808</v>
      </c>
      <c r="B389" s="44" t="s">
        <v>1053</v>
      </c>
      <c r="C389" s="253" t="s">
        <v>719</v>
      </c>
      <c r="D389" s="57" t="s">
        <v>1054</v>
      </c>
      <c r="E389" s="57" t="s">
        <v>1055</v>
      </c>
      <c r="F389" s="57" t="s">
        <v>1056</v>
      </c>
      <c r="G389" s="57" t="s">
        <v>1057</v>
      </c>
      <c r="H389" s="44" t="s">
        <v>1053</v>
      </c>
      <c r="I389" s="44" t="s">
        <v>791</v>
      </c>
      <c r="J389" s="57" t="s">
        <v>1288</v>
      </c>
      <c r="K389" s="57" t="s">
        <v>1289</v>
      </c>
      <c r="L389" s="57" t="s">
        <v>1286</v>
      </c>
      <c r="M389" s="57" t="s">
        <v>1287</v>
      </c>
      <c r="N389" s="44" t="s">
        <v>1053</v>
      </c>
      <c r="O389" s="44" t="s">
        <v>1454</v>
      </c>
      <c r="P389" s="44" t="s">
        <v>2334</v>
      </c>
      <c r="Q389" s="44" t="s">
        <v>2335</v>
      </c>
      <c r="R389" s="44" t="s">
        <v>2336</v>
      </c>
      <c r="S389" s="44" t="s">
        <v>2337</v>
      </c>
    </row>
    <row r="390" spans="1:19" x14ac:dyDescent="0.35">
      <c r="A390" s="269" t="s">
        <v>1809</v>
      </c>
      <c r="B390" s="44" t="s">
        <v>398</v>
      </c>
      <c r="H390" s="44" t="s">
        <v>687</v>
      </c>
      <c r="N390" s="44" t="s">
        <v>2338</v>
      </c>
    </row>
    <row r="391" spans="1:19" x14ac:dyDescent="0.35">
      <c r="A391" s="269" t="s">
        <v>1810</v>
      </c>
      <c r="B391" s="44" t="s">
        <v>102</v>
      </c>
      <c r="C391" s="44" t="s">
        <v>720</v>
      </c>
      <c r="H391" s="44" t="s">
        <v>648</v>
      </c>
      <c r="I391" s="44" t="s">
        <v>686</v>
      </c>
      <c r="N391" s="44" t="s">
        <v>2296</v>
      </c>
      <c r="O391" s="44" t="s">
        <v>2340</v>
      </c>
    </row>
    <row r="392" spans="1:19" x14ac:dyDescent="0.35">
      <c r="A392" s="269" t="s">
        <v>1811</v>
      </c>
      <c r="B392" s="44" t="s">
        <v>103</v>
      </c>
      <c r="C392" s="44" t="s">
        <v>720</v>
      </c>
      <c r="H392" s="44" t="s">
        <v>649</v>
      </c>
      <c r="I392" s="44" t="s">
        <v>686</v>
      </c>
      <c r="N392" s="44" t="s">
        <v>2297</v>
      </c>
      <c r="O392" s="44" t="s">
        <v>2340</v>
      </c>
    </row>
    <row r="393" spans="1:19" x14ac:dyDescent="0.35">
      <c r="A393" s="269" t="s">
        <v>1812</v>
      </c>
      <c r="B393" s="44" t="s">
        <v>104</v>
      </c>
      <c r="C393" s="44" t="s">
        <v>720</v>
      </c>
      <c r="H393" s="44" t="s">
        <v>650</v>
      </c>
      <c r="I393" s="44" t="s">
        <v>686</v>
      </c>
      <c r="N393" s="44" t="s">
        <v>2298</v>
      </c>
      <c r="O393" s="44" t="s">
        <v>2340</v>
      </c>
    </row>
    <row r="394" spans="1:19" x14ac:dyDescent="0.35">
      <c r="A394" s="269" t="s">
        <v>1813</v>
      </c>
      <c r="B394" s="44" t="s">
        <v>105</v>
      </c>
      <c r="C394" s="44" t="s">
        <v>720</v>
      </c>
      <c r="H394" s="44" t="s">
        <v>651</v>
      </c>
      <c r="I394" s="44" t="s">
        <v>686</v>
      </c>
      <c r="N394" s="44" t="s">
        <v>2299</v>
      </c>
      <c r="O394" s="44" t="s">
        <v>2340</v>
      </c>
    </row>
    <row r="395" spans="1:19" x14ac:dyDescent="0.35">
      <c r="A395" s="269" t="s">
        <v>1814</v>
      </c>
      <c r="B395" s="44" t="s">
        <v>106</v>
      </c>
      <c r="C395" s="44" t="s">
        <v>720</v>
      </c>
      <c r="H395" s="44" t="s">
        <v>652</v>
      </c>
      <c r="I395" s="44" t="s">
        <v>686</v>
      </c>
      <c r="N395" s="44" t="s">
        <v>2300</v>
      </c>
      <c r="O395" s="44" t="s">
        <v>2340</v>
      </c>
    </row>
    <row r="396" spans="1:19" x14ac:dyDescent="0.35">
      <c r="A396" s="269" t="s">
        <v>1815</v>
      </c>
      <c r="B396" s="44" t="s">
        <v>107</v>
      </c>
      <c r="C396" s="44" t="s">
        <v>720</v>
      </c>
      <c r="H396" s="44" t="s">
        <v>653</v>
      </c>
      <c r="I396" s="44" t="s">
        <v>686</v>
      </c>
      <c r="N396" s="44" t="s">
        <v>2301</v>
      </c>
      <c r="O396" s="44" t="s">
        <v>2340</v>
      </c>
    </row>
    <row r="397" spans="1:19" x14ac:dyDescent="0.35">
      <c r="A397" s="269" t="s">
        <v>1816</v>
      </c>
      <c r="B397" s="44" t="s">
        <v>108</v>
      </c>
      <c r="C397" s="44" t="s">
        <v>720</v>
      </c>
      <c r="H397" s="44" t="s">
        <v>654</v>
      </c>
      <c r="I397" s="44" t="s">
        <v>686</v>
      </c>
      <c r="N397" s="44" t="s">
        <v>2302</v>
      </c>
      <c r="O397" s="44" t="s">
        <v>2340</v>
      </c>
    </row>
    <row r="398" spans="1:19" x14ac:dyDescent="0.35">
      <c r="A398" s="269" t="s">
        <v>1817</v>
      </c>
      <c r="B398" s="44" t="s">
        <v>109</v>
      </c>
      <c r="C398" s="44" t="s">
        <v>720</v>
      </c>
      <c r="H398" s="44" t="s">
        <v>655</v>
      </c>
      <c r="I398" s="44" t="s">
        <v>686</v>
      </c>
      <c r="N398" s="44" t="s">
        <v>2303</v>
      </c>
      <c r="O398" s="44" t="s">
        <v>2340</v>
      </c>
    </row>
    <row r="399" spans="1:19" x14ac:dyDescent="0.35">
      <c r="A399" s="269" t="s">
        <v>1818</v>
      </c>
      <c r="B399" s="44" t="s">
        <v>110</v>
      </c>
      <c r="C399" s="44" t="s">
        <v>720</v>
      </c>
      <c r="H399" s="44" t="s">
        <v>656</v>
      </c>
      <c r="I399" s="44" t="s">
        <v>686</v>
      </c>
      <c r="N399" s="44" t="s">
        <v>2304</v>
      </c>
      <c r="O399" s="44" t="s">
        <v>2340</v>
      </c>
    </row>
    <row r="400" spans="1:19" x14ac:dyDescent="0.35">
      <c r="A400" s="269" t="s">
        <v>1819</v>
      </c>
      <c r="B400" s="44" t="s">
        <v>111</v>
      </c>
      <c r="C400" s="44" t="s">
        <v>720</v>
      </c>
      <c r="H400" s="44" t="s">
        <v>657</v>
      </c>
      <c r="I400" s="44" t="s">
        <v>686</v>
      </c>
      <c r="N400" s="44" t="s">
        <v>2305</v>
      </c>
      <c r="O400" s="44" t="s">
        <v>2340</v>
      </c>
    </row>
    <row r="401" spans="1:15" x14ac:dyDescent="0.35">
      <c r="A401" s="269" t="s">
        <v>1820</v>
      </c>
      <c r="B401" s="44" t="s">
        <v>112</v>
      </c>
      <c r="C401" s="44" t="s">
        <v>720</v>
      </c>
      <c r="H401" s="44" t="s">
        <v>658</v>
      </c>
      <c r="I401" s="44" t="s">
        <v>686</v>
      </c>
      <c r="N401" s="44" t="s">
        <v>2306</v>
      </c>
      <c r="O401" s="44" t="s">
        <v>2340</v>
      </c>
    </row>
    <row r="402" spans="1:15" x14ac:dyDescent="0.35">
      <c r="A402" s="269" t="s">
        <v>1821</v>
      </c>
      <c r="B402" s="44" t="s">
        <v>113</v>
      </c>
      <c r="C402" s="44" t="s">
        <v>720</v>
      </c>
      <c r="H402" s="44" t="s">
        <v>659</v>
      </c>
      <c r="I402" s="44" t="s">
        <v>686</v>
      </c>
      <c r="N402" s="44" t="s">
        <v>2307</v>
      </c>
      <c r="O402" s="44" t="s">
        <v>2340</v>
      </c>
    </row>
    <row r="403" spans="1:15" x14ac:dyDescent="0.35">
      <c r="A403" s="269" t="s">
        <v>1822</v>
      </c>
      <c r="B403" s="44" t="s">
        <v>114</v>
      </c>
      <c r="C403" s="44" t="s">
        <v>720</v>
      </c>
      <c r="H403" s="44" t="s">
        <v>660</v>
      </c>
      <c r="I403" s="44" t="s">
        <v>686</v>
      </c>
      <c r="N403" s="44" t="s">
        <v>2308</v>
      </c>
      <c r="O403" s="44" t="s">
        <v>2340</v>
      </c>
    </row>
    <row r="404" spans="1:15" x14ac:dyDescent="0.35">
      <c r="A404" s="269" t="s">
        <v>1823</v>
      </c>
      <c r="B404" s="44" t="s">
        <v>115</v>
      </c>
      <c r="C404" s="44" t="s">
        <v>720</v>
      </c>
      <c r="H404" s="44" t="s">
        <v>661</v>
      </c>
      <c r="I404" s="44" t="s">
        <v>686</v>
      </c>
      <c r="N404" s="44" t="s">
        <v>2309</v>
      </c>
      <c r="O404" s="44" t="s">
        <v>2340</v>
      </c>
    </row>
    <row r="405" spans="1:15" x14ac:dyDescent="0.35">
      <c r="A405" s="269" t="s">
        <v>1824</v>
      </c>
      <c r="B405" s="44" t="s">
        <v>116</v>
      </c>
      <c r="C405" s="44" t="s">
        <v>720</v>
      </c>
      <c r="H405" s="44" t="s">
        <v>662</v>
      </c>
      <c r="I405" s="44" t="s">
        <v>686</v>
      </c>
      <c r="N405" s="44" t="s">
        <v>2310</v>
      </c>
      <c r="O405" s="44" t="s">
        <v>2340</v>
      </c>
    </row>
    <row r="406" spans="1:15" x14ac:dyDescent="0.35">
      <c r="A406" s="269" t="s">
        <v>1825</v>
      </c>
      <c r="B406" s="44" t="s">
        <v>117</v>
      </c>
      <c r="C406" s="44" t="s">
        <v>720</v>
      </c>
      <c r="H406" s="44" t="s">
        <v>663</v>
      </c>
      <c r="I406" s="44" t="s">
        <v>686</v>
      </c>
      <c r="N406" s="44" t="s">
        <v>2311</v>
      </c>
      <c r="O406" s="44" t="s">
        <v>2340</v>
      </c>
    </row>
    <row r="407" spans="1:15" x14ac:dyDescent="0.35">
      <c r="A407" s="269" t="s">
        <v>1826</v>
      </c>
      <c r="B407" s="44" t="s">
        <v>118</v>
      </c>
      <c r="C407" s="44" t="s">
        <v>720</v>
      </c>
      <c r="H407" s="44" t="s">
        <v>664</v>
      </c>
      <c r="I407" s="44" t="s">
        <v>686</v>
      </c>
      <c r="N407" s="44" t="s">
        <v>2312</v>
      </c>
      <c r="O407" s="44" t="s">
        <v>2340</v>
      </c>
    </row>
    <row r="408" spans="1:15" x14ac:dyDescent="0.35">
      <c r="A408" s="269" t="s">
        <v>1827</v>
      </c>
      <c r="B408" s="44" t="s">
        <v>119</v>
      </c>
      <c r="C408" s="44" t="s">
        <v>720</v>
      </c>
      <c r="H408" s="44" t="s">
        <v>665</v>
      </c>
      <c r="I408" s="44" t="s">
        <v>686</v>
      </c>
      <c r="N408" s="44" t="s">
        <v>2313</v>
      </c>
      <c r="O408" s="44" t="s">
        <v>2340</v>
      </c>
    </row>
    <row r="409" spans="1:15" x14ac:dyDescent="0.35">
      <c r="A409" s="269" t="s">
        <v>1828</v>
      </c>
      <c r="B409" s="44" t="s">
        <v>121</v>
      </c>
      <c r="C409" s="44" t="s">
        <v>720</v>
      </c>
      <c r="H409" s="44" t="s">
        <v>667</v>
      </c>
      <c r="I409" s="44" t="s">
        <v>686</v>
      </c>
      <c r="N409" s="44" t="s">
        <v>2314</v>
      </c>
      <c r="O409" s="44" t="s">
        <v>2340</v>
      </c>
    </row>
    <row r="410" spans="1:15" x14ac:dyDescent="0.35">
      <c r="A410" s="269" t="s">
        <v>1829</v>
      </c>
      <c r="B410" s="44" t="s">
        <v>122</v>
      </c>
      <c r="C410" s="44" t="s">
        <v>720</v>
      </c>
      <c r="H410" s="44" t="s">
        <v>668</v>
      </c>
      <c r="I410" s="44" t="s">
        <v>686</v>
      </c>
      <c r="N410" s="44" t="s">
        <v>2315</v>
      </c>
      <c r="O410" s="44" t="s">
        <v>2340</v>
      </c>
    </row>
    <row r="411" spans="1:15" x14ac:dyDescent="0.35">
      <c r="A411" s="269" t="s">
        <v>1830</v>
      </c>
      <c r="B411" s="44" t="s">
        <v>123</v>
      </c>
      <c r="C411" s="44" t="s">
        <v>720</v>
      </c>
      <c r="H411" s="44" t="s">
        <v>669</v>
      </c>
      <c r="I411" s="44" t="s">
        <v>686</v>
      </c>
      <c r="N411" s="44" t="s">
        <v>2316</v>
      </c>
      <c r="O411" s="44" t="s">
        <v>2340</v>
      </c>
    </row>
    <row r="412" spans="1:15" x14ac:dyDescent="0.35">
      <c r="A412" s="269" t="s">
        <v>1831</v>
      </c>
      <c r="B412" s="44" t="s">
        <v>383</v>
      </c>
      <c r="C412" s="44" t="s">
        <v>720</v>
      </c>
      <c r="H412" s="44" t="s">
        <v>529</v>
      </c>
      <c r="I412" s="44" t="s">
        <v>686</v>
      </c>
      <c r="N412" s="44" t="s">
        <v>2339</v>
      </c>
      <c r="O412" s="44" t="s">
        <v>2340</v>
      </c>
    </row>
    <row r="413" spans="1:15" x14ac:dyDescent="0.35">
      <c r="A413" s="269" t="s">
        <v>1832</v>
      </c>
      <c r="B413" s="44" t="s">
        <v>125</v>
      </c>
      <c r="C413" s="44" t="s">
        <v>720</v>
      </c>
      <c r="H413" s="44" t="s">
        <v>671</v>
      </c>
      <c r="I413" s="44" t="s">
        <v>686</v>
      </c>
      <c r="N413" s="44" t="s">
        <v>2317</v>
      </c>
      <c r="O413" s="44" t="s">
        <v>2340</v>
      </c>
    </row>
    <row r="414" spans="1:15" x14ac:dyDescent="0.35">
      <c r="A414" s="269" t="s">
        <v>1833</v>
      </c>
    </row>
    <row r="415" spans="1:15" x14ac:dyDescent="0.35">
      <c r="A415" s="269" t="s">
        <v>1834</v>
      </c>
      <c r="B415" s="44" t="s">
        <v>1058</v>
      </c>
      <c r="C415" s="253" t="s">
        <v>719</v>
      </c>
      <c r="H415" s="44" t="s">
        <v>1058</v>
      </c>
      <c r="I415" s="44" t="s">
        <v>791</v>
      </c>
      <c r="N415" s="44" t="s">
        <v>1058</v>
      </c>
      <c r="O415" s="44" t="s">
        <v>1454</v>
      </c>
    </row>
    <row r="416" spans="1:15" ht="43.5" x14ac:dyDescent="0.35">
      <c r="A416" s="269" t="s">
        <v>1835</v>
      </c>
      <c r="B416" s="343" t="s">
        <v>1247</v>
      </c>
      <c r="C416" s="44" t="s">
        <v>93</v>
      </c>
      <c r="H416" s="343" t="s">
        <v>1222</v>
      </c>
      <c r="I416" s="44" t="s">
        <v>646</v>
      </c>
      <c r="N416" s="44" t="s">
        <v>2341</v>
      </c>
      <c r="O416" s="44" t="s">
        <v>2200</v>
      </c>
    </row>
    <row r="417" spans="1:15" x14ac:dyDescent="0.35">
      <c r="A417" s="269" t="s">
        <v>1836</v>
      </c>
      <c r="B417" s="343" t="s">
        <v>95</v>
      </c>
      <c r="C417" s="44" t="s">
        <v>93</v>
      </c>
      <c r="H417" s="44" t="s">
        <v>681</v>
      </c>
      <c r="I417" s="44" t="s">
        <v>646</v>
      </c>
      <c r="N417" s="44" t="s">
        <v>2328</v>
      </c>
      <c r="O417" s="44" t="s">
        <v>2200</v>
      </c>
    </row>
    <row r="418" spans="1:15" x14ac:dyDescent="0.35">
      <c r="A418" s="269" t="s">
        <v>1837</v>
      </c>
      <c r="B418" s="343" t="s">
        <v>97</v>
      </c>
      <c r="C418" s="44" t="s">
        <v>93</v>
      </c>
      <c r="H418" s="44" t="s">
        <v>682</v>
      </c>
      <c r="I418" s="44" t="s">
        <v>646</v>
      </c>
      <c r="N418" s="44" t="s">
        <v>2329</v>
      </c>
      <c r="O418" s="44" t="s">
        <v>2200</v>
      </c>
    </row>
    <row r="419" spans="1:15" ht="43.5" x14ac:dyDescent="0.35">
      <c r="A419" s="269" t="s">
        <v>1838</v>
      </c>
      <c r="B419" s="343" t="s">
        <v>127</v>
      </c>
      <c r="C419" s="44" t="s">
        <v>93</v>
      </c>
      <c r="H419" s="44" t="s">
        <v>688</v>
      </c>
      <c r="I419" s="44" t="s">
        <v>646</v>
      </c>
      <c r="N419" s="44" t="s">
        <v>2342</v>
      </c>
      <c r="O419" s="44" t="s">
        <v>2200</v>
      </c>
    </row>
    <row r="420" spans="1:15" x14ac:dyDescent="0.35">
      <c r="A420" s="269" t="s">
        <v>1839</v>
      </c>
      <c r="B420" s="343" t="s">
        <v>95</v>
      </c>
      <c r="C420" s="44" t="s">
        <v>93</v>
      </c>
      <c r="H420" s="44" t="s">
        <v>681</v>
      </c>
      <c r="I420" s="44" t="s">
        <v>646</v>
      </c>
      <c r="N420" s="44" t="s">
        <v>2328</v>
      </c>
      <c r="O420" s="44" t="s">
        <v>2200</v>
      </c>
    </row>
    <row r="421" spans="1:15" x14ac:dyDescent="0.35">
      <c r="A421" s="269" t="s">
        <v>1840</v>
      </c>
      <c r="B421" s="343" t="s">
        <v>97</v>
      </c>
      <c r="C421" s="44" t="s">
        <v>93</v>
      </c>
      <c r="H421" s="44" t="s">
        <v>682</v>
      </c>
      <c r="I421" s="44" t="s">
        <v>646</v>
      </c>
      <c r="N421" s="44" t="s">
        <v>2329</v>
      </c>
      <c r="O421" s="44" t="s">
        <v>2200</v>
      </c>
    </row>
    <row r="422" spans="1:15" ht="58" x14ac:dyDescent="0.35">
      <c r="A422" s="269" t="s">
        <v>1841</v>
      </c>
      <c r="B422" s="343" t="s">
        <v>128</v>
      </c>
      <c r="C422" s="44" t="s">
        <v>93</v>
      </c>
      <c r="H422" s="44" t="s">
        <v>689</v>
      </c>
      <c r="I422" s="44" t="s">
        <v>646</v>
      </c>
      <c r="N422" s="44" t="s">
        <v>2343</v>
      </c>
      <c r="O422" s="44" t="s">
        <v>2200</v>
      </c>
    </row>
    <row r="423" spans="1:15" x14ac:dyDescent="0.35">
      <c r="A423" s="269" t="s">
        <v>1842</v>
      </c>
      <c r="B423" s="44" t="s">
        <v>95</v>
      </c>
      <c r="C423" s="44" t="s">
        <v>93</v>
      </c>
      <c r="H423" s="44" t="s">
        <v>681</v>
      </c>
      <c r="I423" s="44" t="s">
        <v>646</v>
      </c>
      <c r="N423" s="44" t="s">
        <v>2328</v>
      </c>
      <c r="O423" s="44" t="s">
        <v>2200</v>
      </c>
    </row>
    <row r="424" spans="1:15" x14ac:dyDescent="0.35">
      <c r="A424" s="269" t="s">
        <v>1843</v>
      </c>
      <c r="B424" s="44" t="s">
        <v>97</v>
      </c>
      <c r="C424" s="44" t="s">
        <v>93</v>
      </c>
      <c r="H424" s="44" t="s">
        <v>682</v>
      </c>
      <c r="I424" s="44" t="s">
        <v>646</v>
      </c>
      <c r="N424" s="44" t="s">
        <v>2329</v>
      </c>
      <c r="O424" s="44" t="s">
        <v>2200</v>
      </c>
    </row>
    <row r="425" spans="1:15" x14ac:dyDescent="0.35">
      <c r="A425" s="269" t="s">
        <v>1844</v>
      </c>
    </row>
    <row r="426" spans="1:15" x14ac:dyDescent="0.35">
      <c r="A426" s="269" t="s">
        <v>1845</v>
      </c>
      <c r="B426" s="44" t="s">
        <v>1058</v>
      </c>
      <c r="C426" s="253" t="s">
        <v>719</v>
      </c>
      <c r="H426" s="44" t="s">
        <v>1058</v>
      </c>
      <c r="I426" s="44" t="s">
        <v>791</v>
      </c>
      <c r="N426" s="44" t="s">
        <v>1058</v>
      </c>
      <c r="O426" s="44" t="s">
        <v>1454</v>
      </c>
    </row>
    <row r="427" spans="1:15" x14ac:dyDescent="0.35">
      <c r="A427" s="269" t="s">
        <v>1846</v>
      </c>
      <c r="B427" s="44" t="s">
        <v>129</v>
      </c>
      <c r="C427" s="44" t="s">
        <v>96</v>
      </c>
      <c r="H427" s="44" t="s">
        <v>690</v>
      </c>
      <c r="I427" s="44" t="s">
        <v>96</v>
      </c>
      <c r="N427" s="44" t="s">
        <v>2344</v>
      </c>
      <c r="O427" s="44" t="s">
        <v>96</v>
      </c>
    </row>
    <row r="428" spans="1:15" x14ac:dyDescent="0.35">
      <c r="A428" s="269" t="s">
        <v>1847</v>
      </c>
      <c r="B428" s="44" t="s">
        <v>130</v>
      </c>
      <c r="C428" s="44" t="s">
        <v>96</v>
      </c>
      <c r="H428" s="44" t="s">
        <v>691</v>
      </c>
      <c r="I428" s="44" t="s">
        <v>96</v>
      </c>
      <c r="N428" s="44" t="s">
        <v>2345</v>
      </c>
      <c r="O428" s="44" t="s">
        <v>96</v>
      </c>
    </row>
    <row r="430" spans="1:15" x14ac:dyDescent="0.35">
      <c r="A430" s="269" t="s">
        <v>1860</v>
      </c>
      <c r="B430" s="44" t="s">
        <v>394</v>
      </c>
      <c r="H430" s="44" t="s">
        <v>692</v>
      </c>
      <c r="N430" s="44" t="s">
        <v>705</v>
      </c>
    </row>
    <row r="431" spans="1:15" x14ac:dyDescent="0.35">
      <c r="A431" s="269" t="s">
        <v>1861</v>
      </c>
    </row>
    <row r="432" spans="1:15" ht="101.5" x14ac:dyDescent="0.35">
      <c r="A432" s="269" t="s">
        <v>1862</v>
      </c>
      <c r="B432" s="343" t="s">
        <v>293</v>
      </c>
      <c r="H432" s="343" t="s">
        <v>693</v>
      </c>
      <c r="N432" s="44" t="s">
        <v>2201</v>
      </c>
    </row>
    <row r="433" spans="1:15" x14ac:dyDescent="0.35">
      <c r="A433" s="269" t="s">
        <v>1863</v>
      </c>
    </row>
    <row r="434" spans="1:15" x14ac:dyDescent="0.35">
      <c r="A434" s="269" t="s">
        <v>1864</v>
      </c>
      <c r="B434" s="58" t="s">
        <v>1047</v>
      </c>
      <c r="C434" s="253" t="s">
        <v>719</v>
      </c>
      <c r="H434" s="58" t="s">
        <v>1047</v>
      </c>
      <c r="I434" s="44" t="s">
        <v>791</v>
      </c>
      <c r="N434" s="58" t="s">
        <v>1047</v>
      </c>
      <c r="O434" s="44" t="s">
        <v>1454</v>
      </c>
    </row>
    <row r="435" spans="1:15" x14ac:dyDescent="0.35">
      <c r="A435" s="269" t="s">
        <v>1865</v>
      </c>
      <c r="B435" s="58" t="s">
        <v>1049</v>
      </c>
      <c r="C435" s="44" t="s">
        <v>93</v>
      </c>
      <c r="H435" s="58" t="s">
        <v>1201</v>
      </c>
      <c r="I435" s="44" t="s">
        <v>646</v>
      </c>
      <c r="N435" s="44" t="s">
        <v>2294</v>
      </c>
      <c r="O435" s="44" t="s">
        <v>2200</v>
      </c>
    </row>
    <row r="436" spans="1:15" x14ac:dyDescent="0.35">
      <c r="A436" s="269" t="s">
        <v>1866</v>
      </c>
      <c r="B436" s="70" t="s">
        <v>95</v>
      </c>
      <c r="C436" s="44" t="s">
        <v>93</v>
      </c>
      <c r="H436" s="44" t="s">
        <v>681</v>
      </c>
      <c r="I436" s="44" t="s">
        <v>646</v>
      </c>
      <c r="N436" s="44" t="s">
        <v>2328</v>
      </c>
      <c r="O436" s="44" t="s">
        <v>2200</v>
      </c>
    </row>
    <row r="437" spans="1:15" x14ac:dyDescent="0.35">
      <c r="A437" s="269" t="s">
        <v>1867</v>
      </c>
      <c r="B437" s="256" t="s">
        <v>722</v>
      </c>
      <c r="C437" s="44" t="s">
        <v>96</v>
      </c>
      <c r="H437" s="44" t="s">
        <v>1317</v>
      </c>
      <c r="I437" s="44" t="s">
        <v>96</v>
      </c>
      <c r="N437" s="44" t="s">
        <v>2377</v>
      </c>
      <c r="O437" s="44" t="s">
        <v>96</v>
      </c>
    </row>
    <row r="438" spans="1:15" x14ac:dyDescent="0.35">
      <c r="A438" s="269" t="s">
        <v>1868</v>
      </c>
      <c r="B438" s="256" t="s">
        <v>97</v>
      </c>
      <c r="C438" s="44" t="s">
        <v>93</v>
      </c>
      <c r="H438" s="44" t="s">
        <v>682</v>
      </c>
      <c r="I438" s="44" t="s">
        <v>646</v>
      </c>
      <c r="N438" s="44" t="s">
        <v>2329</v>
      </c>
      <c r="O438" s="44" t="s">
        <v>2200</v>
      </c>
    </row>
    <row r="439" spans="1:15" x14ac:dyDescent="0.35">
      <c r="A439" s="269" t="s">
        <v>1869</v>
      </c>
      <c r="B439" s="70" t="s">
        <v>721</v>
      </c>
      <c r="C439" s="44" t="s">
        <v>96</v>
      </c>
      <c r="H439" s="44" t="s">
        <v>1319</v>
      </c>
      <c r="I439" s="44" t="s">
        <v>96</v>
      </c>
      <c r="N439" s="44" t="s">
        <v>2378</v>
      </c>
      <c r="O439" s="44" t="s">
        <v>96</v>
      </c>
    </row>
    <row r="440" spans="1:15" x14ac:dyDescent="0.35">
      <c r="A440" s="269" t="s">
        <v>1870</v>
      </c>
      <c r="B440" s="71"/>
    </row>
    <row r="441" spans="1:15" x14ac:dyDescent="0.35">
      <c r="A441" s="269" t="s">
        <v>1871</v>
      </c>
      <c r="B441" s="58" t="s">
        <v>1047</v>
      </c>
      <c r="C441" s="253" t="s">
        <v>719</v>
      </c>
      <c r="H441" s="58" t="s">
        <v>1047</v>
      </c>
      <c r="I441" s="44" t="s">
        <v>791</v>
      </c>
      <c r="N441" s="58" t="s">
        <v>1047</v>
      </c>
      <c r="O441" s="44" t="s">
        <v>1454</v>
      </c>
    </row>
    <row r="442" spans="1:15" x14ac:dyDescent="0.35">
      <c r="A442" s="269" t="s">
        <v>1872</v>
      </c>
      <c r="B442" s="60" t="s">
        <v>1049</v>
      </c>
      <c r="C442" s="44" t="s">
        <v>93</v>
      </c>
      <c r="H442" s="58" t="s">
        <v>1263</v>
      </c>
      <c r="I442" s="44" t="s">
        <v>646</v>
      </c>
      <c r="N442" s="44" t="s">
        <v>2294</v>
      </c>
      <c r="O442" s="44" t="s">
        <v>2200</v>
      </c>
    </row>
    <row r="443" spans="1:15" x14ac:dyDescent="0.35">
      <c r="A443" s="269" t="s">
        <v>1873</v>
      </c>
      <c r="B443" s="223" t="s">
        <v>98</v>
      </c>
      <c r="H443" s="44" t="s">
        <v>683</v>
      </c>
      <c r="N443" s="44" t="s">
        <v>2330</v>
      </c>
    </row>
    <row r="444" spans="1:15" x14ac:dyDescent="0.35">
      <c r="A444" s="269" t="s">
        <v>1874</v>
      </c>
      <c r="B444" s="223" t="s">
        <v>99</v>
      </c>
      <c r="C444" s="44" t="s">
        <v>93</v>
      </c>
      <c r="H444" s="44" t="s">
        <v>684</v>
      </c>
      <c r="I444" s="44" t="s">
        <v>646</v>
      </c>
      <c r="N444" s="44" t="s">
        <v>2331</v>
      </c>
      <c r="O444" s="44" t="s">
        <v>2200</v>
      </c>
    </row>
    <row r="445" spans="1:15" x14ac:dyDescent="0.35">
      <c r="A445" s="269" t="s">
        <v>1875</v>
      </c>
      <c r="B445" s="257" t="s">
        <v>723</v>
      </c>
      <c r="C445" s="44" t="s">
        <v>96</v>
      </c>
      <c r="H445" s="44" t="s">
        <v>1325</v>
      </c>
      <c r="I445" s="44" t="s">
        <v>96</v>
      </c>
      <c r="N445" s="44" t="s">
        <v>2380</v>
      </c>
      <c r="O445" s="44" t="s">
        <v>96</v>
      </c>
    </row>
    <row r="446" spans="1:15" x14ac:dyDescent="0.35">
      <c r="A446" s="269" t="s">
        <v>1876</v>
      </c>
      <c r="B446" s="257" t="s">
        <v>95</v>
      </c>
      <c r="C446" s="44" t="s">
        <v>93</v>
      </c>
      <c r="H446" s="44" t="s">
        <v>681</v>
      </c>
      <c r="I446" s="44" t="s">
        <v>646</v>
      </c>
      <c r="N446" s="44" t="s">
        <v>2328</v>
      </c>
      <c r="O446" s="44" t="s">
        <v>2200</v>
      </c>
    </row>
    <row r="447" spans="1:15" x14ac:dyDescent="0.35">
      <c r="A447" s="269" t="s">
        <v>1877</v>
      </c>
      <c r="B447" s="257" t="s">
        <v>722</v>
      </c>
      <c r="C447" s="44" t="s">
        <v>96</v>
      </c>
      <c r="H447" s="44" t="s">
        <v>1317</v>
      </c>
      <c r="I447" s="44" t="s">
        <v>96</v>
      </c>
      <c r="N447" s="44" t="s">
        <v>2377</v>
      </c>
      <c r="O447" s="44" t="s">
        <v>96</v>
      </c>
    </row>
    <row r="448" spans="1:15" x14ac:dyDescent="0.35">
      <c r="A448" s="269" t="s">
        <v>1878</v>
      </c>
      <c r="B448" s="257" t="s">
        <v>97</v>
      </c>
      <c r="C448" s="44" t="s">
        <v>93</v>
      </c>
      <c r="H448" s="44" t="s">
        <v>682</v>
      </c>
      <c r="I448" s="44" t="s">
        <v>646</v>
      </c>
      <c r="N448" s="44" t="s">
        <v>2329</v>
      </c>
      <c r="O448" s="44" t="s">
        <v>2200</v>
      </c>
    </row>
    <row r="449" spans="1:15" x14ac:dyDescent="0.35">
      <c r="A449" s="269" t="s">
        <v>1879</v>
      </c>
      <c r="B449" s="257" t="s">
        <v>721</v>
      </c>
      <c r="C449" s="44" t="s">
        <v>96</v>
      </c>
      <c r="H449" s="44" t="s">
        <v>1319</v>
      </c>
      <c r="I449" s="44" t="s">
        <v>96</v>
      </c>
      <c r="N449" s="44" t="s">
        <v>2378</v>
      </c>
      <c r="O449" s="44" t="s">
        <v>96</v>
      </c>
    </row>
    <row r="450" spans="1:15" x14ac:dyDescent="0.35">
      <c r="A450" s="269" t="s">
        <v>1880</v>
      </c>
      <c r="B450" s="257" t="s">
        <v>100</v>
      </c>
      <c r="C450" s="44" t="s">
        <v>93</v>
      </c>
      <c r="H450" s="44" t="s">
        <v>100</v>
      </c>
      <c r="I450" s="44" t="s">
        <v>646</v>
      </c>
      <c r="N450" s="44" t="s">
        <v>100</v>
      </c>
      <c r="O450" s="44" t="s">
        <v>2200</v>
      </c>
    </row>
    <row r="451" spans="1:15" x14ac:dyDescent="0.35">
      <c r="A451" s="269" t="s">
        <v>1881</v>
      </c>
      <c r="B451" s="257" t="s">
        <v>724</v>
      </c>
      <c r="C451" s="44" t="s">
        <v>96</v>
      </c>
      <c r="H451" s="44" t="s">
        <v>1333</v>
      </c>
      <c r="I451" s="44" t="s">
        <v>96</v>
      </c>
      <c r="N451" s="44" t="s">
        <v>2383</v>
      </c>
      <c r="O451" s="44" t="s">
        <v>96</v>
      </c>
    </row>
    <row r="452" spans="1:15" x14ac:dyDescent="0.35">
      <c r="A452" s="269" t="s">
        <v>1882</v>
      </c>
      <c r="B452" s="257" t="s">
        <v>95</v>
      </c>
      <c r="C452" s="44" t="s">
        <v>93</v>
      </c>
      <c r="H452" s="44" t="s">
        <v>681</v>
      </c>
      <c r="I452" s="44" t="s">
        <v>646</v>
      </c>
      <c r="N452" s="44" t="s">
        <v>2328</v>
      </c>
      <c r="O452" s="44" t="s">
        <v>2200</v>
      </c>
    </row>
    <row r="453" spans="1:15" x14ac:dyDescent="0.35">
      <c r="A453" s="269" t="s">
        <v>1883</v>
      </c>
      <c r="B453" s="257" t="s">
        <v>722</v>
      </c>
      <c r="C453" s="44" t="s">
        <v>96</v>
      </c>
      <c r="H453" s="44" t="s">
        <v>1317</v>
      </c>
      <c r="I453" s="44" t="s">
        <v>96</v>
      </c>
      <c r="N453" s="44" t="s">
        <v>2377</v>
      </c>
      <c r="O453" s="44" t="s">
        <v>96</v>
      </c>
    </row>
    <row r="454" spans="1:15" x14ac:dyDescent="0.35">
      <c r="A454" s="269" t="s">
        <v>1884</v>
      </c>
      <c r="B454" s="257" t="s">
        <v>97</v>
      </c>
      <c r="C454" s="44" t="s">
        <v>93</v>
      </c>
      <c r="H454" s="44" t="s">
        <v>682</v>
      </c>
      <c r="I454" s="44" t="s">
        <v>646</v>
      </c>
      <c r="N454" s="44" t="s">
        <v>2329</v>
      </c>
      <c r="O454" s="44" t="s">
        <v>2200</v>
      </c>
    </row>
    <row r="455" spans="1:15" x14ac:dyDescent="0.35">
      <c r="A455" s="269" t="s">
        <v>1885</v>
      </c>
      <c r="B455" s="257" t="s">
        <v>721</v>
      </c>
      <c r="C455" s="44" t="s">
        <v>96</v>
      </c>
      <c r="H455" s="44" t="s">
        <v>1319</v>
      </c>
      <c r="I455" s="44" t="s">
        <v>96</v>
      </c>
      <c r="N455" s="44" t="s">
        <v>2378</v>
      </c>
      <c r="O455" s="44" t="s">
        <v>96</v>
      </c>
    </row>
    <row r="456" spans="1:15" x14ac:dyDescent="0.35">
      <c r="A456" s="269" t="s">
        <v>1886</v>
      </c>
      <c r="B456" s="259" t="s">
        <v>101</v>
      </c>
      <c r="C456" s="44" t="s">
        <v>93</v>
      </c>
      <c r="H456" s="44" t="s">
        <v>685</v>
      </c>
      <c r="I456" s="44" t="s">
        <v>646</v>
      </c>
      <c r="N456" s="44" t="s">
        <v>2332</v>
      </c>
      <c r="O456" s="44" t="s">
        <v>2200</v>
      </c>
    </row>
    <row r="457" spans="1:15" x14ac:dyDescent="0.35">
      <c r="A457" s="269" t="s">
        <v>1887</v>
      </c>
      <c r="B457" s="259" t="s">
        <v>725</v>
      </c>
      <c r="C457" s="44" t="s">
        <v>96</v>
      </c>
      <c r="H457" s="44" t="s">
        <v>1331</v>
      </c>
      <c r="I457" s="44" t="s">
        <v>96</v>
      </c>
      <c r="N457" s="44" t="s">
        <v>2387</v>
      </c>
      <c r="O457" s="44" t="s">
        <v>96</v>
      </c>
    </row>
    <row r="458" spans="1:15" x14ac:dyDescent="0.35">
      <c r="A458" s="269" t="s">
        <v>1888</v>
      </c>
      <c r="B458" s="257" t="s">
        <v>95</v>
      </c>
      <c r="C458" s="44" t="s">
        <v>93</v>
      </c>
      <c r="H458" s="44" t="s">
        <v>681</v>
      </c>
      <c r="I458" s="44" t="s">
        <v>646</v>
      </c>
      <c r="N458" s="44" t="s">
        <v>2328</v>
      </c>
      <c r="O458" s="44" t="s">
        <v>2200</v>
      </c>
    </row>
    <row r="459" spans="1:15" x14ac:dyDescent="0.35">
      <c r="A459" s="269" t="s">
        <v>1889</v>
      </c>
      <c r="B459" s="259" t="s">
        <v>722</v>
      </c>
      <c r="C459" s="44" t="s">
        <v>96</v>
      </c>
      <c r="H459" s="44" t="s">
        <v>1317</v>
      </c>
      <c r="I459" s="44" t="s">
        <v>96</v>
      </c>
      <c r="N459" s="44" t="s">
        <v>2377</v>
      </c>
      <c r="O459" s="44" t="s">
        <v>96</v>
      </c>
    </row>
    <row r="460" spans="1:15" x14ac:dyDescent="0.35">
      <c r="A460" s="269" t="s">
        <v>1890</v>
      </c>
      <c r="B460" s="259" t="s">
        <v>97</v>
      </c>
      <c r="C460" s="44" t="s">
        <v>93</v>
      </c>
      <c r="H460" s="44" t="s">
        <v>682</v>
      </c>
      <c r="I460" s="44" t="s">
        <v>646</v>
      </c>
      <c r="N460" s="44" t="s">
        <v>2329</v>
      </c>
      <c r="O460" s="44" t="s">
        <v>2200</v>
      </c>
    </row>
    <row r="461" spans="1:15" x14ac:dyDescent="0.35">
      <c r="A461" s="269" t="s">
        <v>1891</v>
      </c>
      <c r="B461" s="257" t="s">
        <v>721</v>
      </c>
      <c r="C461" s="44" t="s">
        <v>96</v>
      </c>
      <c r="H461" s="44" t="s">
        <v>1319</v>
      </c>
      <c r="I461" s="44" t="s">
        <v>96</v>
      </c>
      <c r="N461" s="44" t="s">
        <v>2378</v>
      </c>
      <c r="O461" s="44" t="s">
        <v>96</v>
      </c>
    </row>
    <row r="462" spans="1:15" x14ac:dyDescent="0.35">
      <c r="A462" s="269" t="s">
        <v>1892</v>
      </c>
      <c r="B462" s="71"/>
    </row>
    <row r="463" spans="1:15" x14ac:dyDescent="0.35">
      <c r="A463" s="269" t="s">
        <v>1893</v>
      </c>
      <c r="B463" s="58" t="s">
        <v>1047</v>
      </c>
      <c r="C463" s="253" t="s">
        <v>719</v>
      </c>
      <c r="H463" s="58" t="s">
        <v>1047</v>
      </c>
      <c r="I463" s="44" t="s">
        <v>791</v>
      </c>
      <c r="N463" s="58" t="s">
        <v>1047</v>
      </c>
      <c r="O463" s="44" t="s">
        <v>1454</v>
      </c>
    </row>
    <row r="464" spans="1:15" ht="29" x14ac:dyDescent="0.35">
      <c r="A464" s="269" t="s">
        <v>1894</v>
      </c>
      <c r="B464" s="60" t="s">
        <v>1248</v>
      </c>
      <c r="C464" s="44" t="s">
        <v>93</v>
      </c>
      <c r="H464" s="58" t="s">
        <v>1264</v>
      </c>
      <c r="I464" s="44" t="s">
        <v>646</v>
      </c>
      <c r="N464" s="44" t="s">
        <v>2393</v>
      </c>
      <c r="O464" s="44" t="s">
        <v>2200</v>
      </c>
    </row>
    <row r="465" spans="1:15" x14ac:dyDescent="0.35">
      <c r="A465" s="269" t="s">
        <v>1895</v>
      </c>
      <c r="B465" s="257" t="s">
        <v>95</v>
      </c>
      <c r="C465" s="44" t="s">
        <v>93</v>
      </c>
      <c r="H465" s="44" t="s">
        <v>681</v>
      </c>
      <c r="I465" s="44" t="s">
        <v>646</v>
      </c>
      <c r="N465" s="44" t="s">
        <v>2328</v>
      </c>
      <c r="O465" s="44" t="s">
        <v>2200</v>
      </c>
    </row>
    <row r="466" spans="1:15" x14ac:dyDescent="0.35">
      <c r="A466" s="269" t="s">
        <v>1896</v>
      </c>
      <c r="B466" s="257" t="s">
        <v>722</v>
      </c>
      <c r="C466" s="44" t="s">
        <v>96</v>
      </c>
      <c r="H466" s="44" t="s">
        <v>1317</v>
      </c>
      <c r="I466" s="44" t="s">
        <v>96</v>
      </c>
      <c r="N466" s="44" t="s">
        <v>2377</v>
      </c>
      <c r="O466" s="44" t="s">
        <v>96</v>
      </c>
    </row>
    <row r="467" spans="1:15" x14ac:dyDescent="0.35">
      <c r="A467" s="269" t="s">
        <v>1897</v>
      </c>
      <c r="B467" s="257" t="s">
        <v>97</v>
      </c>
      <c r="C467" s="44" t="s">
        <v>93</v>
      </c>
      <c r="H467" s="44" t="s">
        <v>682</v>
      </c>
      <c r="I467" s="44" t="s">
        <v>646</v>
      </c>
      <c r="N467" s="44" t="s">
        <v>2329</v>
      </c>
      <c r="O467" s="44" t="s">
        <v>2200</v>
      </c>
    </row>
    <row r="468" spans="1:15" x14ac:dyDescent="0.35">
      <c r="A468" s="269" t="s">
        <v>1898</v>
      </c>
      <c r="B468" s="257" t="s">
        <v>721</v>
      </c>
      <c r="C468" s="44" t="s">
        <v>96</v>
      </c>
      <c r="H468" s="44" t="s">
        <v>1319</v>
      </c>
      <c r="I468" s="44" t="s">
        <v>96</v>
      </c>
      <c r="N468" s="44" t="s">
        <v>2378</v>
      </c>
      <c r="O468" s="44" t="s">
        <v>96</v>
      </c>
    </row>
    <row r="469" spans="1:15" ht="29" x14ac:dyDescent="0.35">
      <c r="A469" s="269" t="s">
        <v>1899</v>
      </c>
      <c r="B469" s="60" t="s">
        <v>1249</v>
      </c>
      <c r="C469" s="44" t="s">
        <v>93</v>
      </c>
      <c r="H469" s="58" t="s">
        <v>1265</v>
      </c>
      <c r="I469" s="44" t="s">
        <v>646</v>
      </c>
      <c r="N469" s="44" t="s">
        <v>2396</v>
      </c>
      <c r="O469" s="44" t="s">
        <v>2200</v>
      </c>
    </row>
    <row r="470" spans="1:15" x14ac:dyDescent="0.35">
      <c r="A470" s="269" t="s">
        <v>1900</v>
      </c>
      <c r="B470" s="257" t="s">
        <v>95</v>
      </c>
      <c r="C470" s="44" t="s">
        <v>93</v>
      </c>
      <c r="H470" s="44" t="s">
        <v>681</v>
      </c>
      <c r="I470" s="44" t="s">
        <v>646</v>
      </c>
      <c r="N470" s="44" t="s">
        <v>2328</v>
      </c>
      <c r="O470" s="44" t="s">
        <v>2200</v>
      </c>
    </row>
    <row r="471" spans="1:15" x14ac:dyDescent="0.35">
      <c r="A471" s="269" t="s">
        <v>1901</v>
      </c>
      <c r="B471" s="257" t="s">
        <v>722</v>
      </c>
      <c r="C471" s="44" t="s">
        <v>96</v>
      </c>
      <c r="H471" s="44" t="s">
        <v>1317</v>
      </c>
      <c r="I471" s="44" t="s">
        <v>96</v>
      </c>
      <c r="N471" s="44" t="s">
        <v>2377</v>
      </c>
      <c r="O471" s="44" t="s">
        <v>96</v>
      </c>
    </row>
    <row r="472" spans="1:15" x14ac:dyDescent="0.35">
      <c r="A472" s="269" t="s">
        <v>1902</v>
      </c>
      <c r="B472" s="257" t="s">
        <v>97</v>
      </c>
      <c r="C472" s="44" t="s">
        <v>93</v>
      </c>
      <c r="H472" s="44" t="s">
        <v>682</v>
      </c>
      <c r="I472" s="44" t="s">
        <v>646</v>
      </c>
      <c r="N472" s="44" t="s">
        <v>2329</v>
      </c>
      <c r="O472" s="44" t="s">
        <v>2200</v>
      </c>
    </row>
    <row r="473" spans="1:15" x14ac:dyDescent="0.35">
      <c r="A473" s="269" t="s">
        <v>1903</v>
      </c>
      <c r="B473" s="257" t="s">
        <v>721</v>
      </c>
      <c r="C473" s="44" t="s">
        <v>96</v>
      </c>
      <c r="H473" s="44" t="s">
        <v>1319</v>
      </c>
      <c r="I473" s="44" t="s">
        <v>96</v>
      </c>
      <c r="N473" s="44" t="s">
        <v>2378</v>
      </c>
      <c r="O473" s="44" t="s">
        <v>96</v>
      </c>
    </row>
    <row r="474" spans="1:15" x14ac:dyDescent="0.35">
      <c r="A474" s="269" t="s">
        <v>1904</v>
      </c>
      <c r="B474" s="72"/>
    </row>
    <row r="475" spans="1:15" x14ac:dyDescent="0.35">
      <c r="A475" s="269" t="s">
        <v>1905</v>
      </c>
      <c r="B475" s="58" t="s">
        <v>1047</v>
      </c>
      <c r="C475" s="253" t="s">
        <v>719</v>
      </c>
      <c r="H475" s="58" t="s">
        <v>1047</v>
      </c>
      <c r="I475" s="44" t="s">
        <v>791</v>
      </c>
      <c r="N475" s="58" t="s">
        <v>1047</v>
      </c>
      <c r="O475" s="44" t="s">
        <v>1454</v>
      </c>
    </row>
    <row r="476" spans="1:15" ht="29" x14ac:dyDescent="0.35">
      <c r="A476" s="269" t="s">
        <v>1906</v>
      </c>
      <c r="B476" s="60" t="s">
        <v>1250</v>
      </c>
      <c r="C476" s="44" t="s">
        <v>93</v>
      </c>
      <c r="H476" s="60" t="s">
        <v>1266</v>
      </c>
      <c r="I476" s="44" t="s">
        <v>646</v>
      </c>
      <c r="N476" s="44" t="s">
        <v>2408</v>
      </c>
      <c r="O476" s="44" t="s">
        <v>2200</v>
      </c>
    </row>
    <row r="477" spans="1:15" x14ac:dyDescent="0.35">
      <c r="A477" s="269" t="s">
        <v>1907</v>
      </c>
      <c r="B477" s="257" t="s">
        <v>95</v>
      </c>
      <c r="C477" s="44" t="s">
        <v>93</v>
      </c>
      <c r="H477" s="44" t="s">
        <v>681</v>
      </c>
      <c r="I477" s="44" t="s">
        <v>646</v>
      </c>
      <c r="N477" s="44" t="s">
        <v>2328</v>
      </c>
      <c r="O477" s="44" t="s">
        <v>2200</v>
      </c>
    </row>
    <row r="478" spans="1:15" x14ac:dyDescent="0.35">
      <c r="A478" s="269" t="s">
        <v>1908</v>
      </c>
      <c r="B478" s="259" t="s">
        <v>722</v>
      </c>
      <c r="C478" s="44" t="s">
        <v>96</v>
      </c>
      <c r="H478" s="44" t="s">
        <v>1317</v>
      </c>
      <c r="I478" s="44" t="s">
        <v>96</v>
      </c>
      <c r="N478" s="44" t="s">
        <v>2377</v>
      </c>
      <c r="O478" s="44" t="s">
        <v>96</v>
      </c>
    </row>
    <row r="479" spans="1:15" x14ac:dyDescent="0.35">
      <c r="A479" s="269" t="s">
        <v>1909</v>
      </c>
      <c r="B479" s="259" t="s">
        <v>97</v>
      </c>
      <c r="C479" s="44" t="s">
        <v>93</v>
      </c>
      <c r="H479" s="44" t="s">
        <v>682</v>
      </c>
      <c r="I479" s="44" t="s">
        <v>646</v>
      </c>
      <c r="N479" s="44" t="s">
        <v>2329</v>
      </c>
      <c r="O479" s="44" t="s">
        <v>2200</v>
      </c>
    </row>
    <row r="480" spans="1:15" x14ac:dyDescent="0.35">
      <c r="A480" s="269" t="s">
        <v>1910</v>
      </c>
      <c r="B480" s="257" t="s">
        <v>721</v>
      </c>
      <c r="C480" s="44" t="s">
        <v>96</v>
      </c>
      <c r="H480" s="44" t="s">
        <v>1319</v>
      </c>
      <c r="I480" s="44" t="s">
        <v>96</v>
      </c>
      <c r="N480" s="44" t="s">
        <v>2378</v>
      </c>
      <c r="O480" s="44" t="s">
        <v>96</v>
      </c>
    </row>
    <row r="481" spans="1:15" ht="29" x14ac:dyDescent="0.35">
      <c r="A481" s="269" t="s">
        <v>1911</v>
      </c>
      <c r="B481" s="60" t="s">
        <v>1251</v>
      </c>
      <c r="C481" s="44" t="s">
        <v>93</v>
      </c>
      <c r="H481" s="60" t="s">
        <v>1267</v>
      </c>
      <c r="I481" s="44" t="s">
        <v>646</v>
      </c>
      <c r="N481" s="44" t="s">
        <v>2407</v>
      </c>
      <c r="O481" s="44" t="s">
        <v>2200</v>
      </c>
    </row>
    <row r="482" spans="1:15" x14ac:dyDescent="0.35">
      <c r="A482" s="269" t="s">
        <v>1912</v>
      </c>
      <c r="B482" s="257" t="s">
        <v>95</v>
      </c>
      <c r="C482" s="44" t="s">
        <v>93</v>
      </c>
      <c r="H482" s="44" t="s">
        <v>681</v>
      </c>
      <c r="I482" s="44" t="s">
        <v>646</v>
      </c>
      <c r="N482" s="44" t="s">
        <v>2328</v>
      </c>
      <c r="O482" s="44" t="s">
        <v>2200</v>
      </c>
    </row>
    <row r="483" spans="1:15" x14ac:dyDescent="0.35">
      <c r="A483" s="269" t="s">
        <v>1913</v>
      </c>
      <c r="B483" s="259" t="s">
        <v>722</v>
      </c>
      <c r="C483" s="44" t="s">
        <v>96</v>
      </c>
      <c r="H483" s="44" t="s">
        <v>1317</v>
      </c>
      <c r="I483" s="44" t="s">
        <v>96</v>
      </c>
      <c r="N483" s="44" t="s">
        <v>2377</v>
      </c>
      <c r="O483" s="44" t="s">
        <v>96</v>
      </c>
    </row>
    <row r="484" spans="1:15" x14ac:dyDescent="0.35">
      <c r="A484" s="269" t="s">
        <v>1914</v>
      </c>
      <c r="B484" s="259" t="s">
        <v>97</v>
      </c>
      <c r="C484" s="44" t="s">
        <v>93</v>
      </c>
      <c r="H484" s="44" t="s">
        <v>682</v>
      </c>
      <c r="I484" s="44" t="s">
        <v>646</v>
      </c>
      <c r="N484" s="44" t="s">
        <v>2329</v>
      </c>
      <c r="O484" s="44" t="s">
        <v>2200</v>
      </c>
    </row>
    <row r="485" spans="1:15" x14ac:dyDescent="0.35">
      <c r="A485" s="269" t="s">
        <v>1915</v>
      </c>
      <c r="B485" s="257" t="s">
        <v>721</v>
      </c>
      <c r="C485" s="44" t="s">
        <v>96</v>
      </c>
      <c r="H485" s="44" t="s">
        <v>1319</v>
      </c>
      <c r="I485" s="44" t="s">
        <v>96</v>
      </c>
      <c r="N485" s="44" t="s">
        <v>2378</v>
      </c>
      <c r="O485" s="44" t="s">
        <v>96</v>
      </c>
    </row>
    <row r="486" spans="1:15" x14ac:dyDescent="0.35">
      <c r="A486" s="269" t="s">
        <v>1916</v>
      </c>
      <c r="B486" s="60"/>
    </row>
    <row r="487" spans="1:15" x14ac:dyDescent="0.35">
      <c r="A487" s="269" t="s">
        <v>1917</v>
      </c>
      <c r="B487" s="58" t="s">
        <v>1052</v>
      </c>
      <c r="C487" s="253" t="s">
        <v>719</v>
      </c>
      <c r="H487" s="58" t="s">
        <v>1052</v>
      </c>
      <c r="I487" s="44" t="s">
        <v>791</v>
      </c>
      <c r="N487" s="58" t="s">
        <v>1052</v>
      </c>
      <c r="O487" s="44" t="s">
        <v>1454</v>
      </c>
    </row>
    <row r="488" spans="1:15" x14ac:dyDescent="0.35">
      <c r="A488" s="269" t="s">
        <v>1918</v>
      </c>
      <c r="B488" s="59" t="s">
        <v>1233</v>
      </c>
      <c r="C488" s="44" t="s">
        <v>93</v>
      </c>
      <c r="H488" s="59" t="s">
        <v>1268</v>
      </c>
      <c r="I488" s="44" t="s">
        <v>646</v>
      </c>
      <c r="N488" s="44" t="s">
        <v>2333</v>
      </c>
      <c r="O488" s="44" t="s">
        <v>2200</v>
      </c>
    </row>
    <row r="489" spans="1:15" x14ac:dyDescent="0.35">
      <c r="A489" s="269" t="s">
        <v>1919</v>
      </c>
      <c r="B489" s="44" t="s">
        <v>94</v>
      </c>
      <c r="H489" s="44" t="s">
        <v>680</v>
      </c>
      <c r="N489" s="44" t="s">
        <v>2327</v>
      </c>
    </row>
    <row r="490" spans="1:15" x14ac:dyDescent="0.35">
      <c r="A490" s="269" t="s">
        <v>1920</v>
      </c>
      <c r="B490" s="257" t="s">
        <v>95</v>
      </c>
      <c r="C490" s="44" t="s">
        <v>93</v>
      </c>
      <c r="H490" s="44" t="s">
        <v>681</v>
      </c>
      <c r="I490" s="44" t="s">
        <v>646</v>
      </c>
      <c r="N490" s="44" t="s">
        <v>2328</v>
      </c>
      <c r="O490" s="44" t="s">
        <v>2200</v>
      </c>
    </row>
    <row r="491" spans="1:15" x14ac:dyDescent="0.35">
      <c r="A491" s="269" t="s">
        <v>1921</v>
      </c>
      <c r="B491" s="259" t="s">
        <v>722</v>
      </c>
      <c r="C491" s="44" t="s">
        <v>96</v>
      </c>
      <c r="H491" s="44" t="s">
        <v>1317</v>
      </c>
      <c r="I491" s="44" t="s">
        <v>96</v>
      </c>
      <c r="N491" s="44" t="s">
        <v>2377</v>
      </c>
      <c r="O491" s="44" t="s">
        <v>96</v>
      </c>
    </row>
    <row r="492" spans="1:15" x14ac:dyDescent="0.35">
      <c r="A492" s="269" t="s">
        <v>1922</v>
      </c>
      <c r="B492" s="259" t="s">
        <v>97</v>
      </c>
      <c r="C492" s="44" t="s">
        <v>93</v>
      </c>
      <c r="H492" s="44" t="s">
        <v>682</v>
      </c>
      <c r="I492" s="44" t="s">
        <v>646</v>
      </c>
      <c r="N492" s="44" t="s">
        <v>2329</v>
      </c>
      <c r="O492" s="44" t="s">
        <v>2200</v>
      </c>
    </row>
    <row r="493" spans="1:15" x14ac:dyDescent="0.35">
      <c r="A493" s="269" t="s">
        <v>1923</v>
      </c>
      <c r="B493" s="257" t="s">
        <v>721</v>
      </c>
      <c r="C493" s="44" t="s">
        <v>96</v>
      </c>
      <c r="H493" s="44" t="s">
        <v>1319</v>
      </c>
      <c r="I493" s="44" t="s">
        <v>96</v>
      </c>
      <c r="N493" s="44" t="s">
        <v>2378</v>
      </c>
      <c r="O493" s="44" t="s">
        <v>96</v>
      </c>
    </row>
    <row r="494" spans="1:15" x14ac:dyDescent="0.35">
      <c r="A494" s="269" t="s">
        <v>1924</v>
      </c>
      <c r="B494" s="44" t="s">
        <v>98</v>
      </c>
      <c r="H494" s="44" t="s">
        <v>683</v>
      </c>
      <c r="N494" s="44" t="s">
        <v>2330</v>
      </c>
    </row>
    <row r="495" spans="1:15" x14ac:dyDescent="0.35">
      <c r="A495" s="269" t="s">
        <v>1925</v>
      </c>
      <c r="B495" s="257" t="s">
        <v>99</v>
      </c>
      <c r="C495" s="44" t="s">
        <v>93</v>
      </c>
      <c r="H495" s="44" t="s">
        <v>684</v>
      </c>
      <c r="I495" s="44" t="s">
        <v>646</v>
      </c>
      <c r="N495" s="44" t="s">
        <v>2331</v>
      </c>
      <c r="O495" s="44" t="s">
        <v>2200</v>
      </c>
    </row>
    <row r="496" spans="1:15" x14ac:dyDescent="0.35">
      <c r="A496" s="269" t="s">
        <v>1926</v>
      </c>
      <c r="B496" s="257" t="s">
        <v>723</v>
      </c>
      <c r="C496" s="44" t="s">
        <v>96</v>
      </c>
      <c r="H496" s="44" t="s">
        <v>1325</v>
      </c>
      <c r="I496" s="44" t="s">
        <v>96</v>
      </c>
      <c r="N496" s="44" t="s">
        <v>2380</v>
      </c>
      <c r="O496" s="44" t="s">
        <v>96</v>
      </c>
    </row>
    <row r="497" spans="1:15" x14ac:dyDescent="0.35">
      <c r="A497" s="269" t="s">
        <v>1927</v>
      </c>
      <c r="B497" s="257" t="s">
        <v>100</v>
      </c>
      <c r="C497" s="44" t="s">
        <v>93</v>
      </c>
      <c r="H497" s="44" t="s">
        <v>100</v>
      </c>
      <c r="I497" s="44" t="s">
        <v>646</v>
      </c>
      <c r="N497" s="44" t="s">
        <v>100</v>
      </c>
      <c r="O497" s="44" t="s">
        <v>2200</v>
      </c>
    </row>
    <row r="498" spans="1:15" x14ac:dyDescent="0.35">
      <c r="A498" s="269" t="s">
        <v>1928</v>
      </c>
      <c r="B498" s="257" t="s">
        <v>724</v>
      </c>
      <c r="C498" s="44" t="s">
        <v>96</v>
      </c>
      <c r="H498" s="44" t="s">
        <v>1333</v>
      </c>
      <c r="I498" s="44" t="s">
        <v>96</v>
      </c>
      <c r="N498" s="44" t="s">
        <v>2383</v>
      </c>
      <c r="O498" s="44" t="s">
        <v>96</v>
      </c>
    </row>
    <row r="499" spans="1:15" x14ac:dyDescent="0.35">
      <c r="A499" s="269" t="s">
        <v>1929</v>
      </c>
      <c r="B499" s="259" t="s">
        <v>101</v>
      </c>
      <c r="C499" s="44" t="s">
        <v>93</v>
      </c>
      <c r="H499" s="44" t="s">
        <v>685</v>
      </c>
      <c r="I499" s="44" t="s">
        <v>646</v>
      </c>
      <c r="N499" s="44" t="s">
        <v>2332</v>
      </c>
      <c r="O499" s="44" t="s">
        <v>2200</v>
      </c>
    </row>
    <row r="500" spans="1:15" x14ac:dyDescent="0.35">
      <c r="A500" s="269" t="s">
        <v>1930</v>
      </c>
      <c r="B500" s="259" t="s">
        <v>725</v>
      </c>
      <c r="C500" s="44" t="s">
        <v>96</v>
      </c>
      <c r="H500" s="44" t="s">
        <v>1331</v>
      </c>
      <c r="I500" s="44" t="s">
        <v>96</v>
      </c>
      <c r="N500" s="44" t="s">
        <v>2387</v>
      </c>
      <c r="O500" s="44" t="s">
        <v>96</v>
      </c>
    </row>
    <row r="501" spans="1:15" x14ac:dyDescent="0.35">
      <c r="A501" s="269" t="s">
        <v>1931</v>
      </c>
    </row>
    <row r="502" spans="1:15" x14ac:dyDescent="0.35">
      <c r="A502" s="269" t="s">
        <v>1932</v>
      </c>
      <c r="B502" s="58" t="s">
        <v>1059</v>
      </c>
      <c r="C502" s="253" t="s">
        <v>719</v>
      </c>
      <c r="H502" s="58" t="s">
        <v>1059</v>
      </c>
      <c r="I502" s="44" t="s">
        <v>791</v>
      </c>
      <c r="N502" s="58" t="s">
        <v>1059</v>
      </c>
      <c r="O502" s="44" t="s">
        <v>1454</v>
      </c>
    </row>
    <row r="503" spans="1:15" ht="29" x14ac:dyDescent="0.35">
      <c r="A503" s="269" t="s">
        <v>1933</v>
      </c>
      <c r="B503" s="60" t="s">
        <v>1253</v>
      </c>
      <c r="C503" s="44" t="s">
        <v>93</v>
      </c>
      <c r="H503" s="60" t="s">
        <v>1269</v>
      </c>
      <c r="I503" s="44" t="s">
        <v>646</v>
      </c>
      <c r="N503" s="44" t="s">
        <v>2410</v>
      </c>
      <c r="O503" s="44" t="s">
        <v>2200</v>
      </c>
    </row>
    <row r="504" spans="1:15" x14ac:dyDescent="0.35">
      <c r="A504" s="269" t="s">
        <v>1934</v>
      </c>
      <c r="B504" s="62" t="s">
        <v>102</v>
      </c>
      <c r="C504" s="44" t="s">
        <v>93</v>
      </c>
      <c r="H504" s="44" t="s">
        <v>648</v>
      </c>
      <c r="I504" s="44" t="s">
        <v>646</v>
      </c>
      <c r="N504" s="44" t="s">
        <v>2296</v>
      </c>
      <c r="O504" s="44" t="s">
        <v>2200</v>
      </c>
    </row>
    <row r="505" spans="1:15" x14ac:dyDescent="0.35">
      <c r="A505" s="269" t="s">
        <v>1935</v>
      </c>
      <c r="B505" s="72" t="s">
        <v>103</v>
      </c>
      <c r="C505" s="44" t="s">
        <v>93</v>
      </c>
      <c r="H505" s="44" t="s">
        <v>649</v>
      </c>
      <c r="I505" s="44" t="s">
        <v>646</v>
      </c>
      <c r="N505" s="44" t="s">
        <v>2297</v>
      </c>
      <c r="O505" s="44" t="s">
        <v>2200</v>
      </c>
    </row>
    <row r="506" spans="1:15" x14ac:dyDescent="0.35">
      <c r="A506" s="269" t="s">
        <v>1936</v>
      </c>
      <c r="B506" s="72" t="s">
        <v>104</v>
      </c>
      <c r="C506" s="44" t="s">
        <v>93</v>
      </c>
      <c r="H506" s="44" t="s">
        <v>650</v>
      </c>
      <c r="I506" s="44" t="s">
        <v>646</v>
      </c>
      <c r="N506" s="44" t="s">
        <v>2298</v>
      </c>
      <c r="O506" s="44" t="s">
        <v>2200</v>
      </c>
    </row>
    <row r="507" spans="1:15" x14ac:dyDescent="0.35">
      <c r="A507" s="269" t="s">
        <v>1937</v>
      </c>
      <c r="B507" s="72" t="s">
        <v>105</v>
      </c>
      <c r="C507" s="44" t="s">
        <v>93</v>
      </c>
      <c r="H507" s="44" t="s">
        <v>651</v>
      </c>
      <c r="I507" s="44" t="s">
        <v>646</v>
      </c>
      <c r="N507" s="44" t="s">
        <v>2299</v>
      </c>
      <c r="O507" s="44" t="s">
        <v>2200</v>
      </c>
    </row>
    <row r="508" spans="1:15" x14ac:dyDescent="0.35">
      <c r="A508" s="269" t="s">
        <v>1938</v>
      </c>
      <c r="B508" s="72" t="s">
        <v>106</v>
      </c>
      <c r="C508" s="44" t="s">
        <v>93</v>
      </c>
      <c r="H508" s="44" t="s">
        <v>652</v>
      </c>
      <c r="I508" s="44" t="s">
        <v>646</v>
      </c>
      <c r="N508" s="44" t="s">
        <v>2300</v>
      </c>
      <c r="O508" s="44" t="s">
        <v>2200</v>
      </c>
    </row>
    <row r="509" spans="1:15" x14ac:dyDescent="0.35">
      <c r="A509" s="269" t="s">
        <v>1939</v>
      </c>
      <c r="B509" s="72" t="s">
        <v>107</v>
      </c>
      <c r="C509" s="44" t="s">
        <v>93</v>
      </c>
      <c r="H509" s="44" t="s">
        <v>653</v>
      </c>
      <c r="I509" s="44" t="s">
        <v>646</v>
      </c>
      <c r="N509" s="44" t="s">
        <v>2301</v>
      </c>
      <c r="O509" s="44" t="s">
        <v>2200</v>
      </c>
    </row>
    <row r="510" spans="1:15" x14ac:dyDescent="0.35">
      <c r="A510" s="269" t="s">
        <v>1940</v>
      </c>
      <c r="B510" s="72" t="s">
        <v>108</v>
      </c>
      <c r="C510" s="44" t="s">
        <v>93</v>
      </c>
      <c r="H510" s="44" t="s">
        <v>654</v>
      </c>
      <c r="I510" s="44" t="s">
        <v>646</v>
      </c>
      <c r="N510" s="44" t="s">
        <v>2302</v>
      </c>
      <c r="O510" s="44" t="s">
        <v>2200</v>
      </c>
    </row>
    <row r="511" spans="1:15" x14ac:dyDescent="0.35">
      <c r="A511" s="269" t="s">
        <v>1941</v>
      </c>
      <c r="B511" s="72" t="s">
        <v>109</v>
      </c>
      <c r="C511" s="44" t="s">
        <v>93</v>
      </c>
      <c r="H511" s="44" t="s">
        <v>655</v>
      </c>
      <c r="I511" s="44" t="s">
        <v>646</v>
      </c>
      <c r="N511" s="44" t="s">
        <v>2303</v>
      </c>
      <c r="O511" s="44" t="s">
        <v>2200</v>
      </c>
    </row>
    <row r="512" spans="1:15" x14ac:dyDescent="0.35">
      <c r="A512" s="269" t="s">
        <v>1942</v>
      </c>
      <c r="B512" s="72" t="s">
        <v>110</v>
      </c>
      <c r="C512" s="44" t="s">
        <v>93</v>
      </c>
      <c r="H512" s="44" t="s">
        <v>656</v>
      </c>
      <c r="I512" s="44" t="s">
        <v>646</v>
      </c>
      <c r="N512" s="44" t="s">
        <v>2304</v>
      </c>
      <c r="O512" s="44" t="s">
        <v>2200</v>
      </c>
    </row>
    <row r="513" spans="1:15" x14ac:dyDescent="0.35">
      <c r="A513" s="269" t="s">
        <v>1943</v>
      </c>
      <c r="B513" s="72" t="s">
        <v>111</v>
      </c>
      <c r="C513" s="44" t="s">
        <v>93</v>
      </c>
      <c r="H513" s="44" t="s">
        <v>657</v>
      </c>
      <c r="I513" s="44" t="s">
        <v>646</v>
      </c>
      <c r="N513" s="44" t="s">
        <v>2305</v>
      </c>
      <c r="O513" s="44" t="s">
        <v>2200</v>
      </c>
    </row>
    <row r="514" spans="1:15" x14ac:dyDescent="0.35">
      <c r="A514" s="269" t="s">
        <v>1944</v>
      </c>
      <c r="B514" s="72" t="s">
        <v>112</v>
      </c>
      <c r="C514" s="44" t="s">
        <v>93</v>
      </c>
      <c r="H514" s="44" t="s">
        <v>658</v>
      </c>
      <c r="I514" s="44" t="s">
        <v>646</v>
      </c>
      <c r="N514" s="44" t="s">
        <v>2306</v>
      </c>
      <c r="O514" s="44" t="s">
        <v>2200</v>
      </c>
    </row>
    <row r="515" spans="1:15" x14ac:dyDescent="0.35">
      <c r="A515" s="269" t="s">
        <v>1945</v>
      </c>
      <c r="B515" s="72" t="s">
        <v>113</v>
      </c>
      <c r="C515" s="44" t="s">
        <v>93</v>
      </c>
      <c r="H515" s="44" t="s">
        <v>659</v>
      </c>
      <c r="I515" s="44" t="s">
        <v>646</v>
      </c>
      <c r="N515" s="44" t="s">
        <v>2307</v>
      </c>
      <c r="O515" s="44" t="s">
        <v>2200</v>
      </c>
    </row>
    <row r="516" spans="1:15" x14ac:dyDescent="0.35">
      <c r="A516" s="269" t="s">
        <v>1946</v>
      </c>
      <c r="B516" s="72" t="s">
        <v>114</v>
      </c>
      <c r="C516" s="44" t="s">
        <v>93</v>
      </c>
      <c r="H516" s="44" t="s">
        <v>660</v>
      </c>
      <c r="I516" s="44" t="s">
        <v>646</v>
      </c>
      <c r="N516" s="44" t="s">
        <v>2308</v>
      </c>
      <c r="O516" s="44" t="s">
        <v>2200</v>
      </c>
    </row>
    <row r="517" spans="1:15" x14ac:dyDescent="0.35">
      <c r="A517" s="269" t="s">
        <v>1947</v>
      </c>
      <c r="B517" s="72" t="s">
        <v>115</v>
      </c>
      <c r="C517" s="44" t="s">
        <v>93</v>
      </c>
      <c r="H517" s="44" t="s">
        <v>661</v>
      </c>
      <c r="I517" s="44" t="s">
        <v>646</v>
      </c>
      <c r="N517" s="44" t="s">
        <v>2309</v>
      </c>
      <c r="O517" s="44" t="s">
        <v>2200</v>
      </c>
    </row>
    <row r="518" spans="1:15" x14ac:dyDescent="0.35">
      <c r="A518" s="269" t="s">
        <v>1948</v>
      </c>
      <c r="B518" s="72" t="s">
        <v>116</v>
      </c>
      <c r="C518" s="44" t="s">
        <v>93</v>
      </c>
      <c r="H518" s="44" t="s">
        <v>662</v>
      </c>
      <c r="I518" s="44" t="s">
        <v>646</v>
      </c>
      <c r="N518" s="44" t="s">
        <v>2310</v>
      </c>
      <c r="O518" s="44" t="s">
        <v>2200</v>
      </c>
    </row>
    <row r="519" spans="1:15" x14ac:dyDescent="0.35">
      <c r="A519" s="269" t="s">
        <v>1949</v>
      </c>
      <c r="B519" s="72" t="s">
        <v>117</v>
      </c>
      <c r="C519" s="44" t="s">
        <v>93</v>
      </c>
      <c r="H519" s="44" t="s">
        <v>663</v>
      </c>
      <c r="I519" s="44" t="s">
        <v>646</v>
      </c>
      <c r="N519" s="44" t="s">
        <v>2311</v>
      </c>
      <c r="O519" s="44" t="s">
        <v>2200</v>
      </c>
    </row>
    <row r="520" spans="1:15" x14ac:dyDescent="0.35">
      <c r="A520" s="269" t="s">
        <v>1950</v>
      </c>
      <c r="B520" s="72" t="s">
        <v>118</v>
      </c>
      <c r="C520" s="44" t="s">
        <v>93</v>
      </c>
      <c r="H520" s="44" t="s">
        <v>664</v>
      </c>
      <c r="I520" s="44" t="s">
        <v>646</v>
      </c>
      <c r="N520" s="44" t="s">
        <v>2312</v>
      </c>
      <c r="O520" s="44" t="s">
        <v>2200</v>
      </c>
    </row>
    <row r="521" spans="1:15" x14ac:dyDescent="0.35">
      <c r="A521" s="269" t="s">
        <v>1951</v>
      </c>
      <c r="B521" s="72" t="s">
        <v>119</v>
      </c>
      <c r="C521" s="44" t="s">
        <v>93</v>
      </c>
      <c r="H521" s="44" t="s">
        <v>665</v>
      </c>
      <c r="I521" s="44" t="s">
        <v>646</v>
      </c>
      <c r="N521" s="44" t="s">
        <v>2313</v>
      </c>
      <c r="O521" s="44" t="s">
        <v>2200</v>
      </c>
    </row>
    <row r="522" spans="1:15" x14ac:dyDescent="0.35">
      <c r="A522" s="269" t="s">
        <v>1952</v>
      </c>
      <c r="B522" s="72" t="s">
        <v>121</v>
      </c>
      <c r="C522" s="44" t="s">
        <v>93</v>
      </c>
      <c r="H522" s="44" t="s">
        <v>667</v>
      </c>
      <c r="I522" s="44" t="s">
        <v>646</v>
      </c>
      <c r="N522" s="44" t="s">
        <v>2314</v>
      </c>
      <c r="O522" s="44" t="s">
        <v>2200</v>
      </c>
    </row>
    <row r="523" spans="1:15" x14ac:dyDescent="0.35">
      <c r="A523" s="269" t="s">
        <v>1953</v>
      </c>
      <c r="B523" s="72" t="s">
        <v>122</v>
      </c>
      <c r="C523" s="44" t="s">
        <v>93</v>
      </c>
      <c r="H523" s="44" t="s">
        <v>668</v>
      </c>
      <c r="I523" s="44" t="s">
        <v>646</v>
      </c>
      <c r="N523" s="44" t="s">
        <v>2315</v>
      </c>
      <c r="O523" s="44" t="s">
        <v>2200</v>
      </c>
    </row>
    <row r="524" spans="1:15" x14ac:dyDescent="0.35">
      <c r="A524" s="269" t="s">
        <v>1954</v>
      </c>
      <c r="B524" s="72" t="s">
        <v>123</v>
      </c>
      <c r="C524" s="44" t="s">
        <v>93</v>
      </c>
      <c r="H524" s="44" t="s">
        <v>669</v>
      </c>
      <c r="I524" s="44" t="s">
        <v>646</v>
      </c>
      <c r="N524" s="44" t="s">
        <v>2316</v>
      </c>
      <c r="O524" s="44" t="s">
        <v>2200</v>
      </c>
    </row>
    <row r="525" spans="1:15" x14ac:dyDescent="0.35">
      <c r="A525" s="269" t="s">
        <v>1955</v>
      </c>
      <c r="B525" s="62" t="s">
        <v>125</v>
      </c>
      <c r="C525" s="44" t="s">
        <v>93</v>
      </c>
      <c r="H525" s="44" t="s">
        <v>671</v>
      </c>
      <c r="I525" s="44" t="s">
        <v>646</v>
      </c>
      <c r="N525" s="44" t="s">
        <v>2317</v>
      </c>
      <c r="O525" s="44" t="s">
        <v>2200</v>
      </c>
    </row>
    <row r="527" spans="1:15" x14ac:dyDescent="0.35">
      <c r="A527" s="272" t="s">
        <v>1956</v>
      </c>
      <c r="B527" s="44" t="s">
        <v>154</v>
      </c>
      <c r="H527" s="44" t="s">
        <v>481</v>
      </c>
      <c r="N527" s="44" t="s">
        <v>2411</v>
      </c>
    </row>
    <row r="528" spans="1:15" x14ac:dyDescent="0.35">
      <c r="A528" s="272" t="s">
        <v>1957</v>
      </c>
    </row>
    <row r="529" spans="1:15" ht="130.5" x14ac:dyDescent="0.35">
      <c r="A529" s="272" t="s">
        <v>1958</v>
      </c>
      <c r="B529" s="343" t="s">
        <v>390</v>
      </c>
      <c r="H529" s="343" t="s">
        <v>695</v>
      </c>
      <c r="N529" s="44" t="s">
        <v>2202</v>
      </c>
    </row>
    <row r="530" spans="1:15" x14ac:dyDescent="0.35">
      <c r="A530" s="272" t="s">
        <v>1959</v>
      </c>
    </row>
    <row r="531" spans="1:15" x14ac:dyDescent="0.35">
      <c r="A531" s="272" t="s">
        <v>1960</v>
      </c>
      <c r="B531" s="44" t="s">
        <v>1060</v>
      </c>
      <c r="C531" s="253" t="s">
        <v>719</v>
      </c>
      <c r="H531" s="44" t="s">
        <v>1060</v>
      </c>
      <c r="I531" s="44" t="s">
        <v>791</v>
      </c>
      <c r="N531" s="44" t="s">
        <v>1060</v>
      </c>
      <c r="O531" s="44" t="s">
        <v>1454</v>
      </c>
    </row>
    <row r="532" spans="1:15" x14ac:dyDescent="0.35">
      <c r="A532" s="272" t="s">
        <v>1961</v>
      </c>
      <c r="B532" s="63" t="s">
        <v>1254</v>
      </c>
      <c r="C532" s="62" t="s">
        <v>131</v>
      </c>
      <c r="H532" s="64" t="s">
        <v>1270</v>
      </c>
      <c r="I532" s="44" t="s">
        <v>1235</v>
      </c>
      <c r="N532" s="44" t="s">
        <v>2412</v>
      </c>
      <c r="O532" s="44" t="s">
        <v>2413</v>
      </c>
    </row>
    <row r="533" spans="1:15" x14ac:dyDescent="0.35">
      <c r="A533" s="272" t="s">
        <v>1962</v>
      </c>
      <c r="B533" s="72" t="s">
        <v>95</v>
      </c>
      <c r="C533" s="261" t="s">
        <v>131</v>
      </c>
      <c r="H533" s="44" t="s">
        <v>681</v>
      </c>
      <c r="I533" s="44" t="s">
        <v>1235</v>
      </c>
      <c r="N533" s="44" t="s">
        <v>2328</v>
      </c>
      <c r="O533" s="44" t="s">
        <v>2413</v>
      </c>
    </row>
    <row r="534" spans="1:15" x14ac:dyDescent="0.35">
      <c r="A534" s="272" t="s">
        <v>1963</v>
      </c>
      <c r="B534" s="72" t="s">
        <v>97</v>
      </c>
      <c r="C534" s="261" t="s">
        <v>131</v>
      </c>
      <c r="H534" s="44" t="s">
        <v>682</v>
      </c>
      <c r="I534" s="44" t="s">
        <v>1235</v>
      </c>
      <c r="N534" s="44" t="s">
        <v>2329</v>
      </c>
      <c r="O534" s="44" t="s">
        <v>2413</v>
      </c>
    </row>
    <row r="535" spans="1:15" ht="29" x14ac:dyDescent="0.35">
      <c r="A535" s="272" t="s">
        <v>1964</v>
      </c>
      <c r="B535" s="63" t="s">
        <v>1255</v>
      </c>
      <c r="C535" s="261" t="s">
        <v>131</v>
      </c>
      <c r="H535" s="64" t="s">
        <v>1271</v>
      </c>
      <c r="I535" s="44" t="s">
        <v>1235</v>
      </c>
      <c r="N535" s="44" t="s">
        <v>2414</v>
      </c>
      <c r="O535" s="44" t="s">
        <v>2413</v>
      </c>
    </row>
    <row r="536" spans="1:15" x14ac:dyDescent="0.35">
      <c r="A536" s="272" t="s">
        <v>1965</v>
      </c>
      <c r="B536" s="63" t="s">
        <v>155</v>
      </c>
      <c r="H536" s="44" t="s">
        <v>680</v>
      </c>
      <c r="N536" s="44" t="s">
        <v>2415</v>
      </c>
    </row>
    <row r="537" spans="1:15" x14ac:dyDescent="0.35">
      <c r="A537" s="272" t="s">
        <v>1966</v>
      </c>
      <c r="B537" s="72" t="s">
        <v>156</v>
      </c>
      <c r="C537" s="261" t="s">
        <v>131</v>
      </c>
      <c r="H537" s="44" t="s">
        <v>681</v>
      </c>
      <c r="I537" s="44" t="s">
        <v>1235</v>
      </c>
      <c r="N537" s="44" t="s">
        <v>2328</v>
      </c>
      <c r="O537" s="44" t="s">
        <v>2413</v>
      </c>
    </row>
    <row r="538" spans="1:15" x14ac:dyDescent="0.35">
      <c r="A538" s="272" t="s">
        <v>1967</v>
      </c>
      <c r="B538" s="72" t="s">
        <v>157</v>
      </c>
      <c r="C538" s="261" t="s">
        <v>131</v>
      </c>
      <c r="H538" s="44" t="s">
        <v>682</v>
      </c>
      <c r="I538" s="44" t="s">
        <v>1235</v>
      </c>
      <c r="N538" s="44" t="s">
        <v>2416</v>
      </c>
      <c r="O538" s="44" t="s">
        <v>2413</v>
      </c>
    </row>
    <row r="539" spans="1:15" x14ac:dyDescent="0.35">
      <c r="A539" s="272" t="s">
        <v>1968</v>
      </c>
      <c r="B539" s="63" t="s">
        <v>158</v>
      </c>
      <c r="H539" s="44" t="s">
        <v>697</v>
      </c>
      <c r="N539" s="44" t="s">
        <v>2417</v>
      </c>
    </row>
    <row r="540" spans="1:15" x14ac:dyDescent="0.35">
      <c r="A540" s="272" t="s">
        <v>1969</v>
      </c>
      <c r="B540" s="62" t="s">
        <v>717</v>
      </c>
      <c r="C540" s="261" t="s">
        <v>131</v>
      </c>
      <c r="H540" s="44" t="s">
        <v>698</v>
      </c>
      <c r="I540" s="44" t="s">
        <v>1235</v>
      </c>
      <c r="N540" s="44" t="s">
        <v>2418</v>
      </c>
      <c r="O540" s="44" t="s">
        <v>2413</v>
      </c>
    </row>
    <row r="541" spans="1:15" x14ac:dyDescent="0.35">
      <c r="A541" s="272" t="s">
        <v>1970</v>
      </c>
      <c r="B541" s="62" t="s">
        <v>718</v>
      </c>
      <c r="C541" s="261" t="s">
        <v>131</v>
      </c>
      <c r="H541" s="44" t="s">
        <v>699</v>
      </c>
      <c r="I541" s="44" t="s">
        <v>1235</v>
      </c>
      <c r="N541" s="44" t="s">
        <v>2419</v>
      </c>
      <c r="O541" s="44" t="s">
        <v>2413</v>
      </c>
    </row>
    <row r="542" spans="1:15" x14ac:dyDescent="0.35">
      <c r="A542" s="272" t="s">
        <v>1971</v>
      </c>
      <c r="B542" s="62"/>
    </row>
    <row r="543" spans="1:15" x14ac:dyDescent="0.35">
      <c r="A543" s="272" t="s">
        <v>1972</v>
      </c>
      <c r="B543" s="44" t="s">
        <v>1061</v>
      </c>
      <c r="C543" s="253" t="s">
        <v>719</v>
      </c>
      <c r="H543" s="44" t="s">
        <v>1061</v>
      </c>
      <c r="I543" s="44" t="s">
        <v>791</v>
      </c>
      <c r="N543" s="44" t="s">
        <v>1061</v>
      </c>
      <c r="O543" s="44" t="s">
        <v>1454</v>
      </c>
    </row>
    <row r="544" spans="1:15" ht="29" x14ac:dyDescent="0.35">
      <c r="A544" s="272" t="s">
        <v>1973</v>
      </c>
      <c r="B544" s="63" t="s">
        <v>1256</v>
      </c>
      <c r="C544" s="62" t="s">
        <v>96</v>
      </c>
      <c r="H544" s="64" t="s">
        <v>2605</v>
      </c>
      <c r="I544" s="261" t="s">
        <v>96</v>
      </c>
      <c r="N544" s="44" t="s">
        <v>2420</v>
      </c>
      <c r="O544" s="44" t="s">
        <v>96</v>
      </c>
    </row>
    <row r="545" spans="1:15" x14ac:dyDescent="0.35">
      <c r="A545" s="272" t="s">
        <v>1974</v>
      </c>
      <c r="B545" s="63" t="s">
        <v>155</v>
      </c>
      <c r="H545" s="44" t="s">
        <v>680</v>
      </c>
      <c r="N545" s="44" t="s">
        <v>2415</v>
      </c>
    </row>
    <row r="546" spans="1:15" x14ac:dyDescent="0.35">
      <c r="A546" s="272" t="s">
        <v>1975</v>
      </c>
      <c r="B546" s="72" t="s">
        <v>156</v>
      </c>
      <c r="C546" s="261" t="s">
        <v>96</v>
      </c>
      <c r="H546" s="44" t="s">
        <v>681</v>
      </c>
      <c r="I546" s="261" t="s">
        <v>96</v>
      </c>
      <c r="N546" s="44" t="s">
        <v>2328</v>
      </c>
      <c r="O546" s="44" t="s">
        <v>96</v>
      </c>
    </row>
    <row r="547" spans="1:15" x14ac:dyDescent="0.35">
      <c r="A547" s="272" t="s">
        <v>1976</v>
      </c>
      <c r="B547" s="72" t="s">
        <v>157</v>
      </c>
      <c r="C547" s="261" t="s">
        <v>96</v>
      </c>
      <c r="H547" s="44" t="s">
        <v>682</v>
      </c>
      <c r="I547" s="261" t="s">
        <v>96</v>
      </c>
      <c r="N547" s="44" t="s">
        <v>2416</v>
      </c>
      <c r="O547" s="44" t="s">
        <v>96</v>
      </c>
    </row>
    <row r="548" spans="1:15" x14ac:dyDescent="0.35">
      <c r="A548" s="272" t="s">
        <v>1977</v>
      </c>
      <c r="B548" s="63" t="s">
        <v>158</v>
      </c>
      <c r="H548" s="44" t="s">
        <v>697</v>
      </c>
      <c r="N548" s="44" t="s">
        <v>2417</v>
      </c>
    </row>
    <row r="549" spans="1:15" x14ac:dyDescent="0.35">
      <c r="A549" s="272" t="s">
        <v>1978</v>
      </c>
      <c r="B549" s="62" t="s">
        <v>717</v>
      </c>
      <c r="C549" s="261" t="s">
        <v>96</v>
      </c>
      <c r="H549" s="44" t="s">
        <v>698</v>
      </c>
      <c r="I549" s="261" t="s">
        <v>96</v>
      </c>
      <c r="N549" s="44" t="s">
        <v>2418</v>
      </c>
      <c r="O549" s="44" t="s">
        <v>96</v>
      </c>
    </row>
    <row r="550" spans="1:15" x14ac:dyDescent="0.35">
      <c r="A550" s="272" t="s">
        <v>1979</v>
      </c>
      <c r="B550" s="62" t="s">
        <v>718</v>
      </c>
      <c r="C550" s="261" t="s">
        <v>96</v>
      </c>
      <c r="H550" s="44" t="s">
        <v>699</v>
      </c>
      <c r="I550" s="261" t="s">
        <v>96</v>
      </c>
      <c r="N550" s="44" t="s">
        <v>2419</v>
      </c>
      <c r="O550" s="44" t="s">
        <v>96</v>
      </c>
    </row>
    <row r="552" spans="1:15" x14ac:dyDescent="0.35">
      <c r="A552" s="272" t="s">
        <v>1986</v>
      </c>
      <c r="B552" s="44" t="s">
        <v>395</v>
      </c>
      <c r="H552" s="44" t="s">
        <v>700</v>
      </c>
      <c r="N552" s="44" t="s">
        <v>714</v>
      </c>
    </row>
    <row r="553" spans="1:15" x14ac:dyDescent="0.35">
      <c r="A553" s="272" t="s">
        <v>1987</v>
      </c>
    </row>
    <row r="554" spans="1:15" ht="78" customHeight="1" x14ac:dyDescent="0.35">
      <c r="A554" s="272" t="s">
        <v>2001</v>
      </c>
      <c r="B554" s="215" t="s">
        <v>391</v>
      </c>
      <c r="C554" s="216"/>
      <c r="H554" s="343" t="s">
        <v>701</v>
      </c>
      <c r="N554" s="44" t="s">
        <v>2204</v>
      </c>
    </row>
    <row r="555" spans="1:15" x14ac:dyDescent="0.35">
      <c r="A555" s="272" t="s">
        <v>2002</v>
      </c>
      <c r="B555" s="216"/>
      <c r="C555" s="216"/>
    </row>
    <row r="556" spans="1:15" x14ac:dyDescent="0.35">
      <c r="A556" s="272" t="s">
        <v>2003</v>
      </c>
      <c r="B556" s="340" t="s">
        <v>1071</v>
      </c>
      <c r="C556" s="214" t="s">
        <v>719</v>
      </c>
      <c r="H556" s="340" t="s">
        <v>1071</v>
      </c>
      <c r="I556" s="44" t="s">
        <v>791</v>
      </c>
      <c r="N556" s="340" t="s">
        <v>1071</v>
      </c>
      <c r="O556" s="44" t="s">
        <v>1454</v>
      </c>
    </row>
    <row r="557" spans="1:15" ht="29" x14ac:dyDescent="0.35">
      <c r="A557" s="272" t="s">
        <v>2004</v>
      </c>
      <c r="B557" s="255" t="s">
        <v>1070</v>
      </c>
      <c r="C557" s="214"/>
      <c r="H557" s="340" t="s">
        <v>2422</v>
      </c>
      <c r="N557" s="44" t="s">
        <v>2425</v>
      </c>
    </row>
    <row r="558" spans="1:15" ht="29" customHeight="1" x14ac:dyDescent="0.35">
      <c r="A558" s="272" t="s">
        <v>2005</v>
      </c>
      <c r="B558" s="340" t="s">
        <v>135</v>
      </c>
      <c r="C558" s="214" t="s">
        <v>93</v>
      </c>
      <c r="H558" s="44" t="s">
        <v>786</v>
      </c>
      <c r="I558" s="44" t="s">
        <v>646</v>
      </c>
      <c r="N558" s="44" t="s">
        <v>2426</v>
      </c>
      <c r="O558" s="44" t="s">
        <v>2200</v>
      </c>
    </row>
    <row r="559" spans="1:15" ht="58" x14ac:dyDescent="0.35">
      <c r="A559" s="272" t="s">
        <v>2006</v>
      </c>
      <c r="B559" s="340" t="s">
        <v>136</v>
      </c>
      <c r="C559" s="214" t="s">
        <v>93</v>
      </c>
      <c r="H559" s="44" t="s">
        <v>787</v>
      </c>
      <c r="I559" s="44" t="s">
        <v>646</v>
      </c>
      <c r="N559" s="44" t="s">
        <v>2427</v>
      </c>
      <c r="O559" s="44" t="s">
        <v>2200</v>
      </c>
    </row>
    <row r="560" spans="1:15" ht="43.5" x14ac:dyDescent="0.35">
      <c r="A560" s="272" t="s">
        <v>2007</v>
      </c>
      <c r="B560" s="340" t="s">
        <v>715</v>
      </c>
      <c r="C560" s="214" t="s">
        <v>93</v>
      </c>
      <c r="H560" s="44" t="s">
        <v>788</v>
      </c>
      <c r="I560" s="44" t="s">
        <v>790</v>
      </c>
      <c r="N560" s="44" t="s">
        <v>2428</v>
      </c>
      <c r="O560" s="44" t="s">
        <v>2429</v>
      </c>
    </row>
    <row r="561" spans="1:15" ht="43.5" x14ac:dyDescent="0.35">
      <c r="A561" s="272" t="s">
        <v>2008</v>
      </c>
      <c r="B561" s="340" t="s">
        <v>716</v>
      </c>
      <c r="C561" s="214" t="s">
        <v>137</v>
      </c>
      <c r="H561" s="44" t="s">
        <v>789</v>
      </c>
      <c r="I561" s="44" t="s">
        <v>646</v>
      </c>
      <c r="N561" s="44" t="s">
        <v>2430</v>
      </c>
      <c r="O561" s="44" t="s">
        <v>2200</v>
      </c>
    </row>
    <row r="562" spans="1:15" x14ac:dyDescent="0.35">
      <c r="A562" s="272" t="s">
        <v>2009</v>
      </c>
      <c r="B562" s="340"/>
      <c r="C562" s="214"/>
    </row>
    <row r="563" spans="1:15" x14ac:dyDescent="0.35">
      <c r="A563" s="272" t="s">
        <v>2010</v>
      </c>
      <c r="B563" s="340" t="s">
        <v>1075</v>
      </c>
      <c r="C563" s="214" t="s">
        <v>719</v>
      </c>
      <c r="H563" s="340" t="s">
        <v>1075</v>
      </c>
      <c r="I563" s="44" t="s">
        <v>791</v>
      </c>
      <c r="N563" s="340" t="s">
        <v>1075</v>
      </c>
      <c r="O563" s="44" t="s">
        <v>1454</v>
      </c>
    </row>
    <row r="564" spans="1:15" ht="29" x14ac:dyDescent="0.35">
      <c r="A564" s="272" t="s">
        <v>2011</v>
      </c>
      <c r="B564" s="255" t="s">
        <v>1074</v>
      </c>
      <c r="C564" s="214"/>
      <c r="H564" s="340" t="s">
        <v>2424</v>
      </c>
      <c r="N564" s="44" t="s">
        <v>2431</v>
      </c>
    </row>
    <row r="565" spans="1:15" ht="43.5" x14ac:dyDescent="0.35">
      <c r="A565" s="272" t="s">
        <v>2012</v>
      </c>
      <c r="B565" s="340" t="s">
        <v>138</v>
      </c>
      <c r="C565" s="214" t="s">
        <v>93</v>
      </c>
      <c r="H565" s="343" t="s">
        <v>2433</v>
      </c>
      <c r="I565" s="44" t="s">
        <v>646</v>
      </c>
      <c r="N565" s="44" t="s">
        <v>2434</v>
      </c>
      <c r="O565" s="44" t="s">
        <v>2200</v>
      </c>
    </row>
    <row r="566" spans="1:15" ht="29" x14ac:dyDescent="0.35">
      <c r="A566" s="272" t="s">
        <v>2013</v>
      </c>
      <c r="B566" s="340" t="s">
        <v>139</v>
      </c>
      <c r="C566" s="214" t="s">
        <v>93</v>
      </c>
      <c r="H566" s="343" t="s">
        <v>792</v>
      </c>
      <c r="I566" s="44" t="s">
        <v>646</v>
      </c>
      <c r="N566" s="44" t="s">
        <v>2435</v>
      </c>
      <c r="O566" s="44" t="s">
        <v>2200</v>
      </c>
    </row>
    <row r="567" spans="1:15" ht="29" x14ac:dyDescent="0.35">
      <c r="A567" s="272" t="s">
        <v>2014</v>
      </c>
      <c r="B567" s="340" t="s">
        <v>140</v>
      </c>
      <c r="C567" s="214" t="s">
        <v>93</v>
      </c>
      <c r="H567" s="343" t="s">
        <v>793</v>
      </c>
      <c r="I567" s="44" t="s">
        <v>646</v>
      </c>
      <c r="N567" s="44" t="s">
        <v>2436</v>
      </c>
      <c r="O567" s="44" t="s">
        <v>2200</v>
      </c>
    </row>
    <row r="568" spans="1:15" ht="29" x14ac:dyDescent="0.35">
      <c r="A568" s="272" t="s">
        <v>2015</v>
      </c>
      <c r="B568" s="340" t="s">
        <v>1281</v>
      </c>
      <c r="C568" s="214" t="s">
        <v>753</v>
      </c>
      <c r="H568" s="343" t="s">
        <v>1280</v>
      </c>
      <c r="I568" s="44" t="s">
        <v>799</v>
      </c>
      <c r="N568" s="44" t="s">
        <v>2442</v>
      </c>
      <c r="O568" s="214" t="s">
        <v>753</v>
      </c>
    </row>
    <row r="569" spans="1:15" ht="29" x14ac:dyDescent="0.35">
      <c r="A569" s="272" t="s">
        <v>2016</v>
      </c>
      <c r="B569" s="340" t="s">
        <v>142</v>
      </c>
      <c r="C569" s="214" t="s">
        <v>753</v>
      </c>
      <c r="H569" s="343" t="s">
        <v>794</v>
      </c>
      <c r="I569" s="44" t="s">
        <v>799</v>
      </c>
      <c r="N569" s="44" t="s">
        <v>2437</v>
      </c>
      <c r="O569" s="214" t="s">
        <v>753</v>
      </c>
    </row>
    <row r="570" spans="1:15" ht="29" x14ac:dyDescent="0.35">
      <c r="A570" s="272" t="s">
        <v>2017</v>
      </c>
      <c r="B570" s="340" t="s">
        <v>143</v>
      </c>
      <c r="C570" s="214" t="s">
        <v>753</v>
      </c>
      <c r="H570" s="343" t="s">
        <v>795</v>
      </c>
      <c r="I570" s="44" t="s">
        <v>799</v>
      </c>
      <c r="N570" s="44" t="s">
        <v>2438</v>
      </c>
      <c r="O570" s="214" t="s">
        <v>753</v>
      </c>
    </row>
    <row r="571" spans="1:15" ht="29" x14ac:dyDescent="0.35">
      <c r="A571" s="272" t="s">
        <v>2018</v>
      </c>
      <c r="B571" s="340" t="s">
        <v>146</v>
      </c>
      <c r="C571" s="214" t="s">
        <v>753</v>
      </c>
      <c r="H571" s="343" t="s">
        <v>796</v>
      </c>
      <c r="I571" s="44" t="s">
        <v>800</v>
      </c>
      <c r="N571" s="44" t="s">
        <v>2439</v>
      </c>
      <c r="O571" s="44" t="s">
        <v>2440</v>
      </c>
    </row>
    <row r="572" spans="1:15" x14ac:dyDescent="0.35">
      <c r="A572" s="272" t="s">
        <v>2019</v>
      </c>
      <c r="B572" s="340" t="s">
        <v>144</v>
      </c>
      <c r="C572" s="214" t="s">
        <v>145</v>
      </c>
      <c r="H572" s="343" t="s">
        <v>797</v>
      </c>
      <c r="I572" s="44" t="s">
        <v>799</v>
      </c>
      <c r="N572" s="44" t="s">
        <v>2441</v>
      </c>
      <c r="O572" s="214" t="s">
        <v>753</v>
      </c>
    </row>
    <row r="573" spans="1:15" ht="36" customHeight="1" x14ac:dyDescent="0.35">
      <c r="A573" s="272" t="s">
        <v>2020</v>
      </c>
      <c r="B573" s="216" t="s">
        <v>1278</v>
      </c>
      <c r="C573" s="216"/>
      <c r="H573" s="254" t="s">
        <v>1279</v>
      </c>
      <c r="N573" s="44" t="s">
        <v>2443</v>
      </c>
    </row>
    <row r="574" spans="1:15" x14ac:dyDescent="0.35">
      <c r="A574" s="272" t="s">
        <v>2021</v>
      </c>
      <c r="B574" s="216"/>
      <c r="C574" s="216"/>
    </row>
    <row r="575" spans="1:15" x14ac:dyDescent="0.35">
      <c r="A575" s="272" t="s">
        <v>2022</v>
      </c>
      <c r="B575" s="217" t="s">
        <v>401</v>
      </c>
      <c r="C575" s="218" t="s">
        <v>719</v>
      </c>
      <c r="H575" s="44" t="s">
        <v>802</v>
      </c>
      <c r="I575" s="44" t="s">
        <v>791</v>
      </c>
      <c r="N575" s="44" t="s">
        <v>2465</v>
      </c>
      <c r="O575" s="44" t="s">
        <v>1454</v>
      </c>
    </row>
    <row r="576" spans="1:15" ht="29" customHeight="1" x14ac:dyDescent="0.35">
      <c r="A576" s="272" t="s">
        <v>2023</v>
      </c>
      <c r="B576" s="217" t="s">
        <v>754</v>
      </c>
      <c r="C576" s="218" t="s">
        <v>137</v>
      </c>
      <c r="H576" s="44" t="s">
        <v>803</v>
      </c>
      <c r="I576" s="44" t="s">
        <v>804</v>
      </c>
      <c r="N576" s="44" t="s">
        <v>2471</v>
      </c>
      <c r="O576" s="214" t="s">
        <v>753</v>
      </c>
    </row>
    <row r="577" spans="1:15" ht="29" x14ac:dyDescent="0.35">
      <c r="A577" s="272" t="s">
        <v>2024</v>
      </c>
      <c r="B577" s="217" t="s">
        <v>392</v>
      </c>
      <c r="C577" s="218" t="s">
        <v>753</v>
      </c>
      <c r="H577" s="44" t="s">
        <v>805</v>
      </c>
      <c r="I577" s="44" t="s">
        <v>790</v>
      </c>
      <c r="N577" s="44" t="s">
        <v>2499</v>
      </c>
      <c r="O577" s="44" t="s">
        <v>2429</v>
      </c>
    </row>
    <row r="578" spans="1:15" x14ac:dyDescent="0.35">
      <c r="A578" s="272" t="s">
        <v>2025</v>
      </c>
      <c r="B578" s="219"/>
      <c r="C578" s="218"/>
    </row>
    <row r="579" spans="1:15" x14ac:dyDescent="0.35">
      <c r="A579" s="272" t="s">
        <v>2026</v>
      </c>
      <c r="B579" s="217" t="s">
        <v>402</v>
      </c>
      <c r="C579" s="218" t="s">
        <v>719</v>
      </c>
      <c r="H579" s="44" t="s">
        <v>809</v>
      </c>
      <c r="I579" s="44" t="s">
        <v>791</v>
      </c>
      <c r="N579" s="44" t="s">
        <v>2500</v>
      </c>
      <c r="O579" s="44" t="s">
        <v>1454</v>
      </c>
    </row>
    <row r="580" spans="1:15" ht="43.5" x14ac:dyDescent="0.35">
      <c r="A580" s="272" t="s">
        <v>2027</v>
      </c>
      <c r="B580" s="217" t="s">
        <v>147</v>
      </c>
      <c r="C580" s="218" t="s">
        <v>93</v>
      </c>
      <c r="H580" s="44" t="s">
        <v>806</v>
      </c>
      <c r="I580" s="44" t="s">
        <v>646</v>
      </c>
      <c r="N580" s="44" t="s">
        <v>2506</v>
      </c>
      <c r="O580" s="44" t="s">
        <v>2200</v>
      </c>
    </row>
    <row r="581" spans="1:15" x14ac:dyDescent="0.35">
      <c r="A581" s="272" t="s">
        <v>2028</v>
      </c>
      <c r="B581" s="217" t="s">
        <v>403</v>
      </c>
      <c r="C581" s="218" t="s">
        <v>93</v>
      </c>
      <c r="H581" s="44" t="s">
        <v>807</v>
      </c>
      <c r="I581" s="44" t="s">
        <v>646</v>
      </c>
      <c r="N581" s="44" t="s">
        <v>2507</v>
      </c>
      <c r="O581" s="44" t="s">
        <v>2200</v>
      </c>
    </row>
    <row r="582" spans="1:15" ht="43.5" x14ac:dyDescent="0.35">
      <c r="A582" s="272" t="s">
        <v>2029</v>
      </c>
      <c r="B582" s="217" t="s">
        <v>148</v>
      </c>
      <c r="C582" s="218" t="s">
        <v>93</v>
      </c>
      <c r="H582" s="44" t="s">
        <v>808</v>
      </c>
      <c r="I582" s="44" t="s">
        <v>646</v>
      </c>
      <c r="N582" s="44" t="s">
        <v>2508</v>
      </c>
      <c r="O582" s="44" t="s">
        <v>2200</v>
      </c>
    </row>
    <row r="583" spans="1:15" x14ac:dyDescent="0.35">
      <c r="A583" s="272" t="s">
        <v>2030</v>
      </c>
      <c r="B583" s="217"/>
      <c r="C583" s="218"/>
    </row>
    <row r="584" spans="1:15" x14ac:dyDescent="0.35">
      <c r="A584" s="272" t="s">
        <v>2031</v>
      </c>
      <c r="B584" s="217" t="s">
        <v>801</v>
      </c>
      <c r="C584" s="218" t="s">
        <v>719</v>
      </c>
      <c r="H584" s="44" t="s">
        <v>813</v>
      </c>
      <c r="I584" s="44" t="s">
        <v>791</v>
      </c>
      <c r="N584" s="44" t="s">
        <v>2509</v>
      </c>
      <c r="O584" s="44" t="s">
        <v>1454</v>
      </c>
    </row>
    <row r="585" spans="1:15" x14ac:dyDescent="0.35">
      <c r="A585" s="272" t="s">
        <v>2032</v>
      </c>
      <c r="B585" s="217" t="s">
        <v>751</v>
      </c>
      <c r="C585" s="218" t="s">
        <v>137</v>
      </c>
      <c r="H585" s="44" t="s">
        <v>810</v>
      </c>
      <c r="I585" s="44" t="s">
        <v>811</v>
      </c>
      <c r="N585" s="44" t="s">
        <v>2510</v>
      </c>
      <c r="O585" s="44" t="s">
        <v>2429</v>
      </c>
    </row>
    <row r="586" spans="1:15" x14ac:dyDescent="0.35">
      <c r="A586" s="272" t="s">
        <v>2033</v>
      </c>
      <c r="B586" s="217" t="s">
        <v>752</v>
      </c>
      <c r="C586" s="218" t="s">
        <v>137</v>
      </c>
      <c r="H586" s="44" t="s">
        <v>812</v>
      </c>
      <c r="I586" s="44" t="s">
        <v>811</v>
      </c>
      <c r="N586" s="44" t="s">
        <v>2511</v>
      </c>
      <c r="O586" s="44" t="s">
        <v>2429</v>
      </c>
    </row>
    <row r="587" spans="1:15" ht="16.5" x14ac:dyDescent="0.35">
      <c r="A587" s="272" t="s">
        <v>2034</v>
      </c>
      <c r="B587" s="217" t="s">
        <v>1276</v>
      </c>
      <c r="C587" s="218" t="s">
        <v>93</v>
      </c>
      <c r="H587" s="44" t="s">
        <v>1275</v>
      </c>
      <c r="I587" s="44" t="s">
        <v>646</v>
      </c>
      <c r="N587" s="44" t="s">
        <v>2512</v>
      </c>
      <c r="O587" s="44" t="s">
        <v>2200</v>
      </c>
    </row>
    <row r="588" spans="1:15" x14ac:dyDescent="0.35">
      <c r="A588" s="272" t="s">
        <v>2035</v>
      </c>
    </row>
    <row r="589" spans="1:15" ht="29" x14ac:dyDescent="0.35">
      <c r="A589" s="272" t="s">
        <v>2036</v>
      </c>
      <c r="B589" s="44" t="s">
        <v>1277</v>
      </c>
      <c r="H589" s="44" t="s">
        <v>1274</v>
      </c>
      <c r="N589" s="44" t="s">
        <v>2513</v>
      </c>
    </row>
    <row r="590" spans="1:15" x14ac:dyDescent="0.35">
      <c r="A590" s="272" t="s">
        <v>2037</v>
      </c>
    </row>
    <row r="591" spans="1:15" ht="29" x14ac:dyDescent="0.35">
      <c r="A591" s="272" t="s">
        <v>2038</v>
      </c>
      <c r="B591" s="44" t="s">
        <v>149</v>
      </c>
      <c r="C591" s="44" t="s">
        <v>719</v>
      </c>
      <c r="H591" s="44" t="s">
        <v>814</v>
      </c>
      <c r="I591" s="44" t="s">
        <v>791</v>
      </c>
      <c r="N591" s="44" t="s">
        <v>2524</v>
      </c>
      <c r="O591" s="44" t="s">
        <v>1454</v>
      </c>
    </row>
    <row r="592" spans="1:15" ht="43.5" x14ac:dyDescent="0.35">
      <c r="A592" s="272" t="s">
        <v>2039</v>
      </c>
      <c r="B592" s="44" t="s">
        <v>150</v>
      </c>
      <c r="C592" s="44" t="s">
        <v>132</v>
      </c>
      <c r="H592" s="343" t="s">
        <v>815</v>
      </c>
      <c r="I592" s="343" t="s">
        <v>816</v>
      </c>
      <c r="N592" s="44" t="s">
        <v>2525</v>
      </c>
      <c r="O592" s="44" t="s">
        <v>2526</v>
      </c>
    </row>
    <row r="593" spans="1:19" x14ac:dyDescent="0.35">
      <c r="A593" s="272" t="s">
        <v>2040</v>
      </c>
      <c r="B593" s="44" t="s">
        <v>151</v>
      </c>
      <c r="C593" s="44" t="s">
        <v>132</v>
      </c>
      <c r="H593" s="44" t="s">
        <v>817</v>
      </c>
      <c r="I593" s="44" t="s">
        <v>816</v>
      </c>
      <c r="N593" s="44" t="s">
        <v>2527</v>
      </c>
      <c r="O593" s="44" t="s">
        <v>2526</v>
      </c>
    </row>
    <row r="594" spans="1:19" x14ac:dyDescent="0.35">
      <c r="A594" s="272" t="s">
        <v>2041</v>
      </c>
      <c r="B594" s="44" t="s">
        <v>152</v>
      </c>
      <c r="C594" s="44" t="s">
        <v>132</v>
      </c>
      <c r="H594" s="44" t="s">
        <v>818</v>
      </c>
      <c r="I594" s="44" t="s">
        <v>816</v>
      </c>
      <c r="N594" s="44" t="s">
        <v>2528</v>
      </c>
      <c r="O594" s="44" t="s">
        <v>2526</v>
      </c>
    </row>
    <row r="595" spans="1:19" x14ac:dyDescent="0.35">
      <c r="A595" s="272" t="s">
        <v>2042</v>
      </c>
      <c r="B595" s="44" t="s">
        <v>153</v>
      </c>
      <c r="C595" s="44" t="s">
        <v>132</v>
      </c>
      <c r="H595" s="44" t="s">
        <v>819</v>
      </c>
      <c r="I595" s="44" t="s">
        <v>816</v>
      </c>
      <c r="N595" s="44" t="s">
        <v>2529</v>
      </c>
      <c r="O595" s="44" t="s">
        <v>2526</v>
      </c>
    </row>
    <row r="596" spans="1:19" x14ac:dyDescent="0.35">
      <c r="A596" s="272" t="s">
        <v>2043</v>
      </c>
      <c r="B596" s="44" t="s">
        <v>154</v>
      </c>
      <c r="C596" s="44" t="s">
        <v>132</v>
      </c>
      <c r="H596" s="44" t="s">
        <v>481</v>
      </c>
      <c r="I596" s="44" t="s">
        <v>816</v>
      </c>
      <c r="N596" s="44" t="s">
        <v>2530</v>
      </c>
      <c r="O596" s="44" t="s">
        <v>2526</v>
      </c>
    </row>
    <row r="597" spans="1:19" x14ac:dyDescent="0.35">
      <c r="A597" s="272" t="s">
        <v>2044</v>
      </c>
      <c r="B597" s="44" t="s">
        <v>82</v>
      </c>
      <c r="C597" s="44" t="s">
        <v>132</v>
      </c>
      <c r="H597" s="44" t="s">
        <v>529</v>
      </c>
      <c r="I597" s="44" t="s">
        <v>816</v>
      </c>
      <c r="N597" s="44" t="s">
        <v>1997</v>
      </c>
      <c r="O597" s="44" t="s">
        <v>2526</v>
      </c>
    </row>
    <row r="599" spans="1:19" x14ac:dyDescent="0.35">
      <c r="A599" s="272" t="s">
        <v>2064</v>
      </c>
      <c r="B599" s="342" t="s">
        <v>396</v>
      </c>
      <c r="C599" s="342"/>
      <c r="D599" s="342"/>
      <c r="E599" s="342"/>
      <c r="F599" s="342"/>
      <c r="G599" s="342"/>
      <c r="H599" s="44" t="s">
        <v>487</v>
      </c>
      <c r="N599" s="44" t="s">
        <v>707</v>
      </c>
    </row>
    <row r="600" spans="1:19" x14ac:dyDescent="0.35">
      <c r="A600" s="272" t="s">
        <v>2065</v>
      </c>
      <c r="B600" s="342"/>
      <c r="C600" s="342"/>
      <c r="D600" s="342"/>
      <c r="E600" s="342"/>
      <c r="F600" s="342"/>
      <c r="G600" s="342"/>
    </row>
    <row r="601" spans="1:19" ht="159.5" x14ac:dyDescent="0.35">
      <c r="A601" s="272" t="s">
        <v>2066</v>
      </c>
      <c r="B601" s="221" t="s">
        <v>755</v>
      </c>
      <c r="C601" s="221"/>
      <c r="D601" s="221"/>
      <c r="E601" s="221"/>
      <c r="F601" s="221"/>
      <c r="G601" s="221"/>
      <c r="H601" s="44" t="s">
        <v>820</v>
      </c>
      <c r="N601" s="44" t="s">
        <v>2293</v>
      </c>
    </row>
    <row r="602" spans="1:19" x14ac:dyDescent="0.35">
      <c r="A602" s="272" t="s">
        <v>2067</v>
      </c>
      <c r="B602" s="340" t="s">
        <v>1077</v>
      </c>
      <c r="C602" s="217" t="s">
        <v>719</v>
      </c>
      <c r="D602" s="217"/>
      <c r="E602" s="217"/>
      <c r="F602" s="217"/>
      <c r="G602" s="217"/>
      <c r="H602" s="340" t="s">
        <v>1077</v>
      </c>
      <c r="I602" s="44" t="s">
        <v>791</v>
      </c>
      <c r="N602" s="340" t="s">
        <v>1077</v>
      </c>
      <c r="O602" s="44" t="s">
        <v>1454</v>
      </c>
    </row>
    <row r="603" spans="1:19" ht="58" x14ac:dyDescent="0.35">
      <c r="A603" s="272" t="s">
        <v>2068</v>
      </c>
      <c r="B603" s="342" t="s">
        <v>1257</v>
      </c>
      <c r="C603" s="220" t="s">
        <v>96</v>
      </c>
      <c r="D603" s="220"/>
      <c r="E603" s="220"/>
      <c r="F603" s="220"/>
      <c r="G603" s="220"/>
      <c r="H603" s="342" t="s">
        <v>2072</v>
      </c>
      <c r="I603" s="44" t="s">
        <v>96</v>
      </c>
      <c r="N603" s="44" t="s">
        <v>2444</v>
      </c>
      <c r="O603" s="44" t="s">
        <v>96</v>
      </c>
    </row>
    <row r="604" spans="1:19" x14ac:dyDescent="0.35">
      <c r="A604" s="272" t="s">
        <v>2081</v>
      </c>
      <c r="B604" s="44" t="s">
        <v>410</v>
      </c>
      <c r="C604" s="220"/>
      <c r="D604" s="220"/>
      <c r="E604" s="220"/>
      <c r="F604" s="220"/>
      <c r="G604" s="220"/>
      <c r="H604" s="44" t="s">
        <v>488</v>
      </c>
      <c r="N604" s="44" t="s">
        <v>708</v>
      </c>
    </row>
    <row r="605" spans="1:19" x14ac:dyDescent="0.35">
      <c r="A605" s="272" t="s">
        <v>2102</v>
      </c>
      <c r="B605" s="342" t="s">
        <v>1080</v>
      </c>
      <c r="C605" s="214" t="s">
        <v>719</v>
      </c>
      <c r="H605" s="342" t="s">
        <v>1080</v>
      </c>
      <c r="I605" s="44" t="s">
        <v>791</v>
      </c>
      <c r="N605" s="342" t="s">
        <v>1080</v>
      </c>
      <c r="O605" s="44" t="s">
        <v>1454</v>
      </c>
    </row>
    <row r="606" spans="1:19" x14ac:dyDescent="0.35">
      <c r="A606" s="272" t="s">
        <v>2103</v>
      </c>
      <c r="B606" s="342" t="s">
        <v>1078</v>
      </c>
      <c r="D606" s="214"/>
      <c r="E606" s="214"/>
      <c r="F606" s="214"/>
      <c r="G606" s="214"/>
      <c r="H606" s="342" t="s">
        <v>1272</v>
      </c>
      <c r="N606" s="44" t="s">
        <v>2547</v>
      </c>
    </row>
    <row r="607" spans="1:19" ht="72.5" x14ac:dyDescent="0.35">
      <c r="A607" s="272" t="s">
        <v>2104</v>
      </c>
      <c r="B607" s="340" t="s">
        <v>170</v>
      </c>
      <c r="C607" s="214"/>
      <c r="D607" s="214" t="s">
        <v>171</v>
      </c>
      <c r="E607" s="214" t="s">
        <v>171</v>
      </c>
      <c r="F607" s="214" t="s">
        <v>171</v>
      </c>
      <c r="G607" s="214" t="s">
        <v>172</v>
      </c>
      <c r="H607" s="44" t="s">
        <v>821</v>
      </c>
      <c r="J607" s="44" t="s">
        <v>822</v>
      </c>
      <c r="K607" s="44" t="s">
        <v>822</v>
      </c>
      <c r="L607" s="44" t="s">
        <v>822</v>
      </c>
      <c r="M607" s="44" t="s">
        <v>823</v>
      </c>
      <c r="N607" s="44" t="s">
        <v>2552</v>
      </c>
      <c r="P607" s="44" t="s">
        <v>171</v>
      </c>
      <c r="Q607" s="44" t="s">
        <v>171</v>
      </c>
      <c r="R607" s="44" t="s">
        <v>171</v>
      </c>
      <c r="S607" s="44" t="s">
        <v>2556</v>
      </c>
    </row>
    <row r="608" spans="1:19" x14ac:dyDescent="0.35">
      <c r="A608" s="272" t="s">
        <v>2105</v>
      </c>
      <c r="B608" s="340" t="s">
        <v>758</v>
      </c>
      <c r="C608" s="214" t="s">
        <v>93</v>
      </c>
      <c r="D608" s="214"/>
      <c r="E608" s="214"/>
      <c r="F608" s="214"/>
      <c r="G608" s="214"/>
      <c r="H608" s="44" t="s">
        <v>824</v>
      </c>
      <c r="I608" s="44" t="s">
        <v>646</v>
      </c>
      <c r="N608" s="44" t="s">
        <v>2553</v>
      </c>
      <c r="O608" s="44" t="s">
        <v>2200</v>
      </c>
    </row>
    <row r="609" spans="1:19" x14ac:dyDescent="0.35">
      <c r="A609" s="272" t="s">
        <v>2106</v>
      </c>
      <c r="B609" s="340" t="s">
        <v>759</v>
      </c>
      <c r="C609" s="214" t="s">
        <v>96</v>
      </c>
      <c r="D609" s="214"/>
      <c r="E609" s="214"/>
      <c r="F609" s="214"/>
      <c r="G609" s="214"/>
      <c r="H609" s="44" t="s">
        <v>825</v>
      </c>
      <c r="I609" s="44" t="s">
        <v>96</v>
      </c>
      <c r="N609" s="44" t="s">
        <v>2554</v>
      </c>
      <c r="O609" s="44" t="s">
        <v>96</v>
      </c>
    </row>
    <row r="610" spans="1:19" ht="87" x14ac:dyDescent="0.35">
      <c r="A610" s="272" t="s">
        <v>2107</v>
      </c>
      <c r="B610" s="340" t="s">
        <v>173</v>
      </c>
      <c r="C610" s="214"/>
      <c r="D610" s="214" t="s">
        <v>174</v>
      </c>
      <c r="E610" s="214" t="s">
        <v>175</v>
      </c>
      <c r="F610" s="214" t="s">
        <v>175</v>
      </c>
      <c r="G610" s="214" t="s">
        <v>176</v>
      </c>
      <c r="H610" s="44" t="s">
        <v>826</v>
      </c>
      <c r="I610" s="44" t="s">
        <v>646</v>
      </c>
      <c r="J610" s="44" t="s">
        <v>827</v>
      </c>
      <c r="K610" s="44" t="s">
        <v>828</v>
      </c>
      <c r="L610" s="44" t="s">
        <v>828</v>
      </c>
      <c r="M610" s="44" t="s">
        <v>829</v>
      </c>
      <c r="N610" s="44" t="s">
        <v>2557</v>
      </c>
      <c r="P610" s="44" t="s">
        <v>2558</v>
      </c>
      <c r="Q610" s="44" t="s">
        <v>2559</v>
      </c>
      <c r="R610" s="44" t="s">
        <v>2559</v>
      </c>
      <c r="S610" s="44" t="s">
        <v>2560</v>
      </c>
    </row>
    <row r="611" spans="1:19" x14ac:dyDescent="0.35">
      <c r="A611" s="272" t="s">
        <v>2108</v>
      </c>
      <c r="B611" s="340" t="s">
        <v>760</v>
      </c>
      <c r="C611" s="214" t="s">
        <v>137</v>
      </c>
      <c r="D611" s="214"/>
      <c r="E611" s="214"/>
      <c r="F611" s="214"/>
      <c r="G611" s="214"/>
      <c r="H611" s="44" t="s">
        <v>830</v>
      </c>
      <c r="I611" s="44" t="s">
        <v>831</v>
      </c>
      <c r="N611" s="44" t="s">
        <v>2561</v>
      </c>
      <c r="O611" s="44" t="s">
        <v>2176</v>
      </c>
    </row>
    <row r="612" spans="1:19" x14ac:dyDescent="0.35">
      <c r="A612" s="272"/>
      <c r="B612" s="220"/>
      <c r="C612" s="214"/>
      <c r="E612" s="214"/>
      <c r="F612" s="214"/>
      <c r="G612" s="214"/>
    </row>
    <row r="613" spans="1:19" x14ac:dyDescent="0.35">
      <c r="A613" s="272" t="s">
        <v>2110</v>
      </c>
      <c r="B613" s="214" t="s">
        <v>1059</v>
      </c>
      <c r="C613" s="214" t="s">
        <v>719</v>
      </c>
      <c r="D613" s="214"/>
      <c r="E613" s="214"/>
      <c r="F613" s="214"/>
      <c r="G613" s="214"/>
      <c r="H613" s="214" t="s">
        <v>1059</v>
      </c>
      <c r="I613" s="44" t="s">
        <v>791</v>
      </c>
      <c r="N613" s="214" t="s">
        <v>1059</v>
      </c>
      <c r="O613" s="44" t="s">
        <v>1454</v>
      </c>
    </row>
    <row r="614" spans="1:19" ht="29" x14ac:dyDescent="0.35">
      <c r="A614" s="272" t="s">
        <v>2111</v>
      </c>
      <c r="B614" s="342" t="s">
        <v>1079</v>
      </c>
      <c r="D614" s="214"/>
      <c r="E614" s="214"/>
      <c r="F614" s="214"/>
      <c r="G614" s="214"/>
      <c r="H614" s="342" t="s">
        <v>1273</v>
      </c>
      <c r="N614" s="44" t="s">
        <v>2572</v>
      </c>
    </row>
    <row r="615" spans="1:19" x14ac:dyDescent="0.35">
      <c r="A615" s="272" t="s">
        <v>2112</v>
      </c>
      <c r="B615" s="340" t="s">
        <v>155</v>
      </c>
      <c r="C615" s="214"/>
      <c r="D615" s="214"/>
      <c r="E615" s="214"/>
      <c r="F615" s="214"/>
      <c r="G615" s="214"/>
      <c r="H615" s="44" t="s">
        <v>680</v>
      </c>
      <c r="N615" s="44" t="s">
        <v>2327</v>
      </c>
    </row>
    <row r="616" spans="1:19" x14ac:dyDescent="0.35">
      <c r="A616" s="272" t="s">
        <v>2113</v>
      </c>
      <c r="B616" s="240" t="s">
        <v>156</v>
      </c>
      <c r="C616" s="214" t="s">
        <v>93</v>
      </c>
      <c r="D616" s="214"/>
      <c r="E616" s="214"/>
      <c r="F616" s="214"/>
      <c r="G616" s="214"/>
      <c r="H616" s="44" t="s">
        <v>681</v>
      </c>
      <c r="I616" s="44" t="s">
        <v>646</v>
      </c>
      <c r="N616" s="44" t="s">
        <v>2328</v>
      </c>
      <c r="O616" s="44" t="s">
        <v>2200</v>
      </c>
    </row>
    <row r="617" spans="1:19" x14ac:dyDescent="0.35">
      <c r="A617" s="272" t="s">
        <v>2114</v>
      </c>
      <c r="B617" s="240" t="s">
        <v>157</v>
      </c>
      <c r="C617" s="214" t="s">
        <v>93</v>
      </c>
      <c r="D617" s="214"/>
      <c r="E617" s="214"/>
      <c r="F617" s="214"/>
      <c r="G617" s="214"/>
      <c r="H617" s="44" t="s">
        <v>682</v>
      </c>
      <c r="I617" s="44" t="s">
        <v>646</v>
      </c>
      <c r="N617" s="44" t="s">
        <v>2329</v>
      </c>
      <c r="O617" s="44" t="s">
        <v>2200</v>
      </c>
    </row>
    <row r="618" spans="1:19" x14ac:dyDescent="0.35">
      <c r="A618" s="272" t="s">
        <v>2115</v>
      </c>
      <c r="B618" s="340" t="s">
        <v>98</v>
      </c>
      <c r="C618" s="214"/>
      <c r="D618" s="214"/>
      <c r="E618" s="214"/>
      <c r="F618" s="214"/>
      <c r="G618" s="214"/>
      <c r="H618" s="44" t="s">
        <v>683</v>
      </c>
      <c r="N618" s="44" t="s">
        <v>2330</v>
      </c>
    </row>
    <row r="619" spans="1:19" x14ac:dyDescent="0.35">
      <c r="A619" s="272" t="s">
        <v>2116</v>
      </c>
      <c r="B619" s="240" t="s">
        <v>99</v>
      </c>
      <c r="C619" s="214" t="s">
        <v>93</v>
      </c>
      <c r="D619" s="214"/>
      <c r="E619" s="214"/>
      <c r="F619" s="214"/>
      <c r="G619" s="214"/>
      <c r="H619" s="44" t="s">
        <v>684</v>
      </c>
      <c r="I619" s="44" t="s">
        <v>646</v>
      </c>
      <c r="N619" s="44" t="s">
        <v>2331</v>
      </c>
      <c r="O619" s="44" t="s">
        <v>2200</v>
      </c>
    </row>
    <row r="620" spans="1:19" x14ac:dyDescent="0.35">
      <c r="A620" s="272" t="s">
        <v>2117</v>
      </c>
      <c r="B620" s="240" t="s">
        <v>100</v>
      </c>
      <c r="C620" s="214" t="s">
        <v>93</v>
      </c>
      <c r="D620" s="214"/>
      <c r="E620" s="214"/>
      <c r="F620" s="214"/>
      <c r="G620" s="214"/>
      <c r="H620" s="44" t="s">
        <v>100</v>
      </c>
      <c r="I620" s="44" t="s">
        <v>646</v>
      </c>
      <c r="N620" s="44" t="s">
        <v>100</v>
      </c>
      <c r="O620" s="44" t="s">
        <v>2200</v>
      </c>
    </row>
    <row r="621" spans="1:19" x14ac:dyDescent="0.35">
      <c r="A621" s="272" t="s">
        <v>2118</v>
      </c>
      <c r="B621" s="240" t="s">
        <v>126</v>
      </c>
      <c r="C621" s="214" t="s">
        <v>93</v>
      </c>
      <c r="D621" s="214"/>
      <c r="E621" s="214"/>
      <c r="F621" s="214"/>
      <c r="G621" s="214"/>
      <c r="H621" s="44" t="s">
        <v>685</v>
      </c>
      <c r="I621" s="44" t="s">
        <v>646</v>
      </c>
      <c r="N621" s="44" t="s">
        <v>2332</v>
      </c>
      <c r="O621" s="44" t="s">
        <v>2200</v>
      </c>
    </row>
    <row r="622" spans="1:19" x14ac:dyDescent="0.35">
      <c r="A622" s="272" t="s">
        <v>2119</v>
      </c>
      <c r="B622" s="220"/>
      <c r="C622" s="214"/>
      <c r="D622" s="214"/>
      <c r="E622" s="214"/>
      <c r="F622" s="214"/>
      <c r="G622" s="214"/>
    </row>
    <row r="623" spans="1:19" x14ac:dyDescent="0.35">
      <c r="A623" s="272" t="s">
        <v>2120</v>
      </c>
      <c r="B623" s="342" t="s">
        <v>761</v>
      </c>
      <c r="C623" s="214" t="s">
        <v>719</v>
      </c>
      <c r="D623" s="214"/>
      <c r="E623" s="214"/>
      <c r="F623" s="214"/>
      <c r="G623" s="214"/>
      <c r="H623" s="44" t="s">
        <v>832</v>
      </c>
      <c r="I623" s="44" t="s">
        <v>791</v>
      </c>
      <c r="N623" s="44" t="s">
        <v>2576</v>
      </c>
      <c r="O623" s="44" t="s">
        <v>1454</v>
      </c>
    </row>
    <row r="624" spans="1:19" x14ac:dyDescent="0.35">
      <c r="A624" s="272" t="s">
        <v>2121</v>
      </c>
      <c r="B624" s="340" t="s">
        <v>756</v>
      </c>
      <c r="C624" s="214" t="s">
        <v>137</v>
      </c>
      <c r="D624" s="214"/>
      <c r="E624" s="214"/>
      <c r="F624" s="214"/>
      <c r="G624" s="214"/>
      <c r="H624" s="44" t="s">
        <v>833</v>
      </c>
      <c r="I624" s="44" t="s">
        <v>790</v>
      </c>
      <c r="N624" s="44" t="s">
        <v>2577</v>
      </c>
      <c r="O624" s="44" t="s">
        <v>2429</v>
      </c>
    </row>
    <row r="625" spans="1:15" x14ac:dyDescent="0.35">
      <c r="A625" s="272" t="s">
        <v>2122</v>
      </c>
      <c r="B625" s="340" t="s">
        <v>95</v>
      </c>
      <c r="C625" s="214" t="s">
        <v>137</v>
      </c>
      <c r="D625" s="214"/>
      <c r="E625" s="214"/>
      <c r="F625" s="214"/>
      <c r="G625" s="214"/>
      <c r="H625" s="44" t="s">
        <v>681</v>
      </c>
      <c r="I625" s="44" t="s">
        <v>790</v>
      </c>
      <c r="N625" s="44" t="s">
        <v>2328</v>
      </c>
      <c r="O625" s="44" t="s">
        <v>2429</v>
      </c>
    </row>
    <row r="626" spans="1:15" x14ac:dyDescent="0.35">
      <c r="A626" s="272" t="s">
        <v>2123</v>
      </c>
      <c r="B626" s="340" t="s">
        <v>97</v>
      </c>
      <c r="C626" s="214" t="s">
        <v>137</v>
      </c>
      <c r="D626" s="214"/>
      <c r="E626" s="214"/>
      <c r="F626" s="214"/>
      <c r="G626" s="214"/>
      <c r="H626" s="44" t="s">
        <v>682</v>
      </c>
      <c r="I626" s="44" t="s">
        <v>790</v>
      </c>
      <c r="N626" s="44" t="s">
        <v>2329</v>
      </c>
      <c r="O626" s="44" t="s">
        <v>2429</v>
      </c>
    </row>
    <row r="627" spans="1:15" x14ac:dyDescent="0.35">
      <c r="A627" s="272" t="s">
        <v>2126</v>
      </c>
      <c r="B627" s="340" t="s">
        <v>757</v>
      </c>
      <c r="C627" s="214" t="s">
        <v>96</v>
      </c>
      <c r="D627" s="214"/>
      <c r="E627" s="214"/>
      <c r="F627" s="214"/>
      <c r="G627" s="214"/>
      <c r="H627" s="44" t="s">
        <v>834</v>
      </c>
      <c r="I627" s="44" t="s">
        <v>96</v>
      </c>
      <c r="N627" s="44" t="s">
        <v>2578</v>
      </c>
      <c r="O627" s="44" t="s">
        <v>96</v>
      </c>
    </row>
    <row r="629" spans="1:15" x14ac:dyDescent="0.35">
      <c r="A629" s="272" t="s">
        <v>2130</v>
      </c>
      <c r="B629" s="342" t="s">
        <v>389</v>
      </c>
      <c r="C629" s="342"/>
      <c r="H629" s="343" t="s">
        <v>853</v>
      </c>
      <c r="N629" s="44" t="s">
        <v>2606</v>
      </c>
    </row>
    <row r="630" spans="1:15" x14ac:dyDescent="0.35">
      <c r="A630" s="272" t="s">
        <v>2131</v>
      </c>
      <c r="B630" s="220"/>
      <c r="C630" s="220"/>
    </row>
    <row r="631" spans="1:15" x14ac:dyDescent="0.35">
      <c r="A631" s="272" t="s">
        <v>2132</v>
      </c>
      <c r="B631" s="214" t="s">
        <v>1081</v>
      </c>
      <c r="C631" s="214" t="s">
        <v>719</v>
      </c>
      <c r="H631" s="214" t="s">
        <v>1081</v>
      </c>
      <c r="I631" s="44" t="s">
        <v>791</v>
      </c>
      <c r="N631" s="214" t="s">
        <v>1081</v>
      </c>
      <c r="O631" s="44" t="s">
        <v>1454</v>
      </c>
    </row>
    <row r="632" spans="1:15" x14ac:dyDescent="0.35">
      <c r="A632" s="272" t="s">
        <v>2133</v>
      </c>
      <c r="B632" s="340" t="s">
        <v>159</v>
      </c>
      <c r="C632" s="214"/>
      <c r="H632" s="340" t="s">
        <v>846</v>
      </c>
      <c r="N632" s="44" t="s">
        <v>2580</v>
      </c>
    </row>
    <row r="633" spans="1:15" x14ac:dyDescent="0.35">
      <c r="A633" s="272" t="s">
        <v>2134</v>
      </c>
      <c r="B633" s="340" t="s">
        <v>160</v>
      </c>
      <c r="C633" s="214" t="s">
        <v>132</v>
      </c>
      <c r="H633" s="340" t="s">
        <v>840</v>
      </c>
      <c r="I633" s="44" t="s">
        <v>816</v>
      </c>
      <c r="N633" s="44" t="s">
        <v>2581</v>
      </c>
      <c r="O633" s="44" t="s">
        <v>2526</v>
      </c>
    </row>
    <row r="634" spans="1:15" x14ac:dyDescent="0.35">
      <c r="A634" s="272" t="s">
        <v>2135</v>
      </c>
      <c r="B634" s="340" t="s">
        <v>851</v>
      </c>
      <c r="C634" s="214"/>
      <c r="H634" s="340" t="s">
        <v>847</v>
      </c>
      <c r="N634" s="44" t="s">
        <v>2583</v>
      </c>
    </row>
    <row r="635" spans="1:15" x14ac:dyDescent="0.35">
      <c r="A635" s="272" t="s">
        <v>2136</v>
      </c>
      <c r="B635" s="340" t="s">
        <v>161</v>
      </c>
      <c r="C635" s="214" t="s">
        <v>132</v>
      </c>
      <c r="H635" s="340" t="s">
        <v>841</v>
      </c>
      <c r="I635" s="44" t="s">
        <v>816</v>
      </c>
      <c r="N635" s="44" t="s">
        <v>2582</v>
      </c>
      <c r="O635" s="44" t="s">
        <v>2526</v>
      </c>
    </row>
    <row r="636" spans="1:15" x14ac:dyDescent="0.35">
      <c r="A636" s="272" t="s">
        <v>2137</v>
      </c>
      <c r="B636" s="340" t="s">
        <v>849</v>
      </c>
      <c r="C636" s="214"/>
      <c r="H636" s="340" t="s">
        <v>848</v>
      </c>
      <c r="N636" s="44" t="s">
        <v>2584</v>
      </c>
    </row>
    <row r="637" spans="1:15" x14ac:dyDescent="0.35">
      <c r="A637" s="272" t="s">
        <v>2138</v>
      </c>
      <c r="B637" s="340" t="s">
        <v>162</v>
      </c>
      <c r="C637" s="214" t="s">
        <v>132</v>
      </c>
      <c r="H637" s="44" t="s">
        <v>842</v>
      </c>
      <c r="I637" s="44" t="s">
        <v>816</v>
      </c>
      <c r="N637" s="44" t="s">
        <v>2585</v>
      </c>
      <c r="O637" s="44" t="s">
        <v>2526</v>
      </c>
    </row>
    <row r="638" spans="1:15" x14ac:dyDescent="0.35">
      <c r="A638" s="272" t="s">
        <v>2139</v>
      </c>
      <c r="B638" s="240" t="s">
        <v>163</v>
      </c>
      <c r="C638" s="214" t="s">
        <v>132</v>
      </c>
      <c r="H638" s="44" t="s">
        <v>845</v>
      </c>
      <c r="I638" s="44" t="s">
        <v>816</v>
      </c>
      <c r="N638" s="44" t="s">
        <v>2587</v>
      </c>
      <c r="O638" s="44" t="s">
        <v>2526</v>
      </c>
    </row>
    <row r="639" spans="1:15" x14ac:dyDescent="0.35">
      <c r="A639" s="272" t="s">
        <v>2140</v>
      </c>
      <c r="B639" s="240" t="s">
        <v>164</v>
      </c>
      <c r="C639" s="214" t="s">
        <v>132</v>
      </c>
      <c r="H639" s="44" t="s">
        <v>844</v>
      </c>
      <c r="I639" s="44" t="s">
        <v>816</v>
      </c>
      <c r="N639" s="44" t="s">
        <v>2588</v>
      </c>
      <c r="O639" s="44" t="s">
        <v>2526</v>
      </c>
    </row>
    <row r="640" spans="1:15" x14ac:dyDescent="0.35">
      <c r="A640" s="272" t="s">
        <v>2141</v>
      </c>
      <c r="B640" s="240" t="s">
        <v>165</v>
      </c>
      <c r="C640" s="214" t="s">
        <v>132</v>
      </c>
      <c r="H640" s="44" t="s">
        <v>843</v>
      </c>
      <c r="I640" s="44" t="s">
        <v>816</v>
      </c>
      <c r="N640" s="44" t="s">
        <v>2586</v>
      </c>
      <c r="O640" s="44" t="s">
        <v>2526</v>
      </c>
    </row>
    <row r="641" spans="1:15" x14ac:dyDescent="0.35">
      <c r="A641" s="272" t="s">
        <v>2148</v>
      </c>
      <c r="B641" s="44" t="s">
        <v>393</v>
      </c>
      <c r="H641" s="44" t="s">
        <v>866</v>
      </c>
      <c r="N641" s="44" t="s">
        <v>2579</v>
      </c>
    </row>
    <row r="642" spans="1:15" x14ac:dyDescent="0.35">
      <c r="A642" s="272" t="s">
        <v>2149</v>
      </c>
      <c r="B642" s="44" t="s">
        <v>1081</v>
      </c>
      <c r="C642" s="44" t="s">
        <v>719</v>
      </c>
      <c r="H642" s="44" t="s">
        <v>1081</v>
      </c>
      <c r="I642" s="44" t="s">
        <v>791</v>
      </c>
      <c r="N642" s="44" t="s">
        <v>1081</v>
      </c>
      <c r="O642" s="44" t="s">
        <v>1454</v>
      </c>
    </row>
    <row r="643" spans="1:15" x14ac:dyDescent="0.35">
      <c r="A643" s="272" t="s">
        <v>2150</v>
      </c>
      <c r="B643" s="44" t="s">
        <v>166</v>
      </c>
      <c r="C643" s="44" t="s">
        <v>132</v>
      </c>
      <c r="H643" s="343" t="s">
        <v>865</v>
      </c>
      <c r="I643" s="44" t="s">
        <v>816</v>
      </c>
      <c r="N643" s="44" t="s">
        <v>2595</v>
      </c>
      <c r="O643" s="44" t="s">
        <v>2526</v>
      </c>
    </row>
    <row r="644" spans="1:15" x14ac:dyDescent="0.35">
      <c r="A644" s="272" t="s">
        <v>2151</v>
      </c>
      <c r="B644" s="890" t="s">
        <v>133</v>
      </c>
      <c r="C644" s="44" t="s">
        <v>132</v>
      </c>
      <c r="H644" s="891" t="s">
        <v>859</v>
      </c>
      <c r="I644" s="44" t="s">
        <v>816</v>
      </c>
      <c r="N644" s="883" t="s">
        <v>2589</v>
      </c>
      <c r="O644" s="44" t="s">
        <v>2526</v>
      </c>
    </row>
    <row r="645" spans="1:15" x14ac:dyDescent="0.35">
      <c r="A645" s="272" t="s">
        <v>2152</v>
      </c>
      <c r="B645" s="890"/>
      <c r="C645" s="44" t="s">
        <v>96</v>
      </c>
      <c r="H645" s="891"/>
      <c r="I645" s="44" t="s">
        <v>96</v>
      </c>
      <c r="N645" s="883"/>
      <c r="O645" s="44" t="s">
        <v>96</v>
      </c>
    </row>
    <row r="646" spans="1:15" ht="29" customHeight="1" x14ac:dyDescent="0.35">
      <c r="A646" s="272" t="s">
        <v>2153</v>
      </c>
      <c r="B646" s="890" t="s">
        <v>134</v>
      </c>
      <c r="C646" s="44" t="s">
        <v>132</v>
      </c>
      <c r="H646" s="890" t="s">
        <v>860</v>
      </c>
      <c r="I646" s="44" t="s">
        <v>816</v>
      </c>
      <c r="N646" s="883" t="s">
        <v>2590</v>
      </c>
      <c r="O646" s="44" t="s">
        <v>2526</v>
      </c>
    </row>
    <row r="647" spans="1:15" x14ac:dyDescent="0.35">
      <c r="A647" s="272" t="s">
        <v>2154</v>
      </c>
      <c r="B647" s="890"/>
      <c r="C647" s="44" t="s">
        <v>96</v>
      </c>
      <c r="H647" s="890"/>
      <c r="I647" s="44" t="s">
        <v>96</v>
      </c>
      <c r="N647" s="883"/>
      <c r="O647" s="44" t="s">
        <v>96</v>
      </c>
    </row>
    <row r="648" spans="1:15" x14ac:dyDescent="0.35">
      <c r="A648" s="272" t="s">
        <v>2155</v>
      </c>
      <c r="B648" s="890" t="s">
        <v>167</v>
      </c>
      <c r="C648" s="44" t="s">
        <v>132</v>
      </c>
      <c r="H648" s="890" t="s">
        <v>862</v>
      </c>
      <c r="I648" s="44" t="s">
        <v>816</v>
      </c>
      <c r="N648" s="883" t="s">
        <v>2591</v>
      </c>
      <c r="O648" s="44" t="s">
        <v>2526</v>
      </c>
    </row>
    <row r="649" spans="1:15" x14ac:dyDescent="0.35">
      <c r="A649" s="272" t="s">
        <v>2156</v>
      </c>
      <c r="B649" s="890"/>
      <c r="C649" s="44" t="s">
        <v>96</v>
      </c>
      <c r="H649" s="890"/>
      <c r="I649" s="44" t="s">
        <v>96</v>
      </c>
      <c r="N649" s="883"/>
      <c r="O649" s="44" t="s">
        <v>96</v>
      </c>
    </row>
    <row r="650" spans="1:15" x14ac:dyDescent="0.35">
      <c r="A650" s="272" t="s">
        <v>2157</v>
      </c>
      <c r="B650" s="890" t="s">
        <v>168</v>
      </c>
      <c r="C650" s="44" t="s">
        <v>132</v>
      </c>
      <c r="H650" s="890" t="s">
        <v>863</v>
      </c>
      <c r="I650" s="44" t="s">
        <v>816</v>
      </c>
      <c r="N650" s="883" t="s">
        <v>2592</v>
      </c>
      <c r="O650" s="44" t="s">
        <v>2526</v>
      </c>
    </row>
    <row r="651" spans="1:15" x14ac:dyDescent="0.35">
      <c r="A651" s="272" t="s">
        <v>2158</v>
      </c>
      <c r="B651" s="890"/>
      <c r="C651" s="44" t="s">
        <v>96</v>
      </c>
      <c r="H651" s="890"/>
      <c r="I651" s="44" t="s">
        <v>96</v>
      </c>
      <c r="N651" s="883"/>
      <c r="O651" s="44" t="s">
        <v>96</v>
      </c>
    </row>
    <row r="652" spans="1:15" x14ac:dyDescent="0.35">
      <c r="A652" s="272" t="s">
        <v>2159</v>
      </c>
      <c r="B652" s="890" t="s">
        <v>169</v>
      </c>
      <c r="C652" s="44" t="s">
        <v>132</v>
      </c>
      <c r="H652" s="890" t="s">
        <v>864</v>
      </c>
      <c r="I652" s="44" t="s">
        <v>816</v>
      </c>
      <c r="N652" s="883" t="s">
        <v>2593</v>
      </c>
      <c r="O652" s="44" t="s">
        <v>2526</v>
      </c>
    </row>
    <row r="653" spans="1:15" x14ac:dyDescent="0.35">
      <c r="A653" s="272" t="s">
        <v>2160</v>
      </c>
      <c r="B653" s="890"/>
      <c r="C653" s="44" t="s">
        <v>96</v>
      </c>
      <c r="H653" s="890"/>
      <c r="I653" s="44" t="s">
        <v>96</v>
      </c>
      <c r="N653" s="883"/>
      <c r="O653" s="44" t="s">
        <v>96</v>
      </c>
    </row>
    <row r="654" spans="1:15" ht="15.5" customHeight="1" x14ac:dyDescent="0.35">
      <c r="A654" s="272" t="s">
        <v>2161</v>
      </c>
      <c r="B654" s="341" t="s">
        <v>857</v>
      </c>
      <c r="C654" s="44" t="s">
        <v>96</v>
      </c>
      <c r="H654" s="44" t="s">
        <v>867</v>
      </c>
      <c r="I654" s="44" t="s">
        <v>96</v>
      </c>
      <c r="N654" s="317" t="s">
        <v>2594</v>
      </c>
      <c r="O654" s="44" t="s">
        <v>96</v>
      </c>
    </row>
    <row r="655" spans="1:15" ht="14.5" customHeight="1" x14ac:dyDescent="0.35">
      <c r="H655" s="44" t="s">
        <v>861</v>
      </c>
      <c r="N655" s="317"/>
    </row>
    <row r="656" spans="1:15" x14ac:dyDescent="0.35">
      <c r="A656" s="272" t="s">
        <v>2178</v>
      </c>
      <c r="B656" s="44" t="s">
        <v>399</v>
      </c>
      <c r="H656" s="44" t="s">
        <v>872</v>
      </c>
      <c r="N656" s="44" t="s">
        <v>711</v>
      </c>
    </row>
    <row r="657" spans="1:18" x14ac:dyDescent="0.35">
      <c r="A657" s="272" t="s">
        <v>2182</v>
      </c>
      <c r="B657" s="44" t="s">
        <v>1082</v>
      </c>
      <c r="C657" s="44" t="s">
        <v>719</v>
      </c>
      <c r="H657" s="44" t="s">
        <v>1082</v>
      </c>
      <c r="I657" s="44" t="s">
        <v>791</v>
      </c>
      <c r="N657" s="44" t="s">
        <v>1082</v>
      </c>
      <c r="O657" s="44" t="s">
        <v>1454</v>
      </c>
    </row>
    <row r="658" spans="1:18" ht="29" x14ac:dyDescent="0.35">
      <c r="A658" s="272" t="s">
        <v>2183</v>
      </c>
      <c r="B658" s="44" t="s">
        <v>177</v>
      </c>
      <c r="C658" s="44" t="s">
        <v>137</v>
      </c>
      <c r="H658" s="44" t="s">
        <v>873</v>
      </c>
      <c r="I658" s="44" t="s">
        <v>790</v>
      </c>
      <c r="N658" s="44" t="s">
        <v>2596</v>
      </c>
      <c r="O658" s="44" t="s">
        <v>2429</v>
      </c>
    </row>
    <row r="659" spans="1:18" ht="43.5" x14ac:dyDescent="0.35">
      <c r="A659" s="272" t="s">
        <v>2184</v>
      </c>
      <c r="B659" s="44" t="s">
        <v>178</v>
      </c>
      <c r="C659" s="44" t="s">
        <v>137</v>
      </c>
      <c r="H659" s="44" t="s">
        <v>874</v>
      </c>
      <c r="I659" s="44" t="s">
        <v>790</v>
      </c>
      <c r="N659" s="44" t="s">
        <v>2597</v>
      </c>
      <c r="O659" s="44" t="s">
        <v>2429</v>
      </c>
    </row>
    <row r="660" spans="1:18" ht="58" x14ac:dyDescent="0.35">
      <c r="A660" s="272" t="s">
        <v>2185</v>
      </c>
      <c r="B660" s="44" t="s">
        <v>179</v>
      </c>
      <c r="C660" s="44" t="s">
        <v>137</v>
      </c>
      <c r="H660" s="44" t="s">
        <v>875</v>
      </c>
      <c r="I660" s="44" t="s">
        <v>790</v>
      </c>
      <c r="N660" s="44" t="s">
        <v>2598</v>
      </c>
      <c r="O660" s="44" t="s">
        <v>2429</v>
      </c>
    </row>
    <row r="661" spans="1:18" ht="58" x14ac:dyDescent="0.35">
      <c r="A661" s="272" t="s">
        <v>2186</v>
      </c>
      <c r="B661" s="44" t="s">
        <v>180</v>
      </c>
      <c r="C661" s="44" t="s">
        <v>137</v>
      </c>
      <c r="H661" s="44" t="s">
        <v>876</v>
      </c>
      <c r="I661" s="44" t="s">
        <v>790</v>
      </c>
      <c r="N661" s="44" t="s">
        <v>2599</v>
      </c>
      <c r="O661" s="44" t="s">
        <v>2429</v>
      </c>
    </row>
    <row r="662" spans="1:18" x14ac:dyDescent="0.35">
      <c r="A662" s="272" t="s">
        <v>2187</v>
      </c>
    </row>
    <row r="663" spans="1:18" x14ac:dyDescent="0.35">
      <c r="A663" s="272" t="s">
        <v>2188</v>
      </c>
      <c r="B663" s="44" t="s">
        <v>1083</v>
      </c>
      <c r="C663" s="44" t="s">
        <v>719</v>
      </c>
      <c r="H663" s="44" t="s">
        <v>1083</v>
      </c>
      <c r="I663" s="44" t="s">
        <v>791</v>
      </c>
      <c r="N663" s="44" t="s">
        <v>1083</v>
      </c>
      <c r="O663" s="44" t="s">
        <v>1454</v>
      </c>
    </row>
    <row r="664" spans="1:18" ht="43.5" x14ac:dyDescent="0.35">
      <c r="A664" s="272" t="s">
        <v>2189</v>
      </c>
      <c r="B664" s="44" t="s">
        <v>181</v>
      </c>
      <c r="C664" s="44" t="s">
        <v>137</v>
      </c>
      <c r="H664" s="343" t="s">
        <v>877</v>
      </c>
      <c r="I664" s="44" t="s">
        <v>790</v>
      </c>
      <c r="N664" s="44" t="s">
        <v>2600</v>
      </c>
      <c r="O664" s="44" t="s">
        <v>2429</v>
      </c>
    </row>
    <row r="665" spans="1:18" ht="29" x14ac:dyDescent="0.35">
      <c r="A665" s="272" t="s">
        <v>2190</v>
      </c>
      <c r="B665" s="44" t="s">
        <v>182</v>
      </c>
      <c r="C665" s="44" t="s">
        <v>137</v>
      </c>
      <c r="H665" s="44" t="s">
        <v>878</v>
      </c>
      <c r="I665" s="44" t="s">
        <v>790</v>
      </c>
      <c r="N665" s="44" t="s">
        <v>2601</v>
      </c>
      <c r="O665" s="44" t="s">
        <v>2429</v>
      </c>
    </row>
    <row r="666" spans="1:18" ht="29" x14ac:dyDescent="0.35">
      <c r="A666" s="272" t="s">
        <v>2191</v>
      </c>
      <c r="B666" s="44" t="s">
        <v>183</v>
      </c>
      <c r="C666" s="44" t="s">
        <v>137</v>
      </c>
      <c r="H666" s="44" t="s">
        <v>879</v>
      </c>
      <c r="I666" s="44" t="s">
        <v>790</v>
      </c>
      <c r="N666" s="44" t="s">
        <v>2602</v>
      </c>
      <c r="O666" s="44" t="s">
        <v>2429</v>
      </c>
    </row>
    <row r="667" spans="1:18" ht="29" x14ac:dyDescent="0.35">
      <c r="A667" s="272" t="s">
        <v>2192</v>
      </c>
      <c r="B667" s="44" t="s">
        <v>184</v>
      </c>
      <c r="C667" s="44" t="s">
        <v>137</v>
      </c>
      <c r="H667" s="44" t="s">
        <v>880</v>
      </c>
      <c r="I667" s="44" t="s">
        <v>790</v>
      </c>
      <c r="N667" s="44" t="s">
        <v>2603</v>
      </c>
      <c r="O667" s="44" t="s">
        <v>2429</v>
      </c>
    </row>
    <row r="668" spans="1:18" x14ac:dyDescent="0.35">
      <c r="A668" s="272" t="s">
        <v>2193</v>
      </c>
    </row>
    <row r="669" spans="1:18" x14ac:dyDescent="0.35">
      <c r="A669" s="272" t="s">
        <v>2194</v>
      </c>
      <c r="B669" s="888" t="s">
        <v>1084</v>
      </c>
      <c r="C669" s="892" t="s">
        <v>719</v>
      </c>
      <c r="D669" s="892">
        <v>2023</v>
      </c>
      <c r="E669" s="892"/>
      <c r="F669" s="892"/>
      <c r="H669" s="888" t="s">
        <v>1084</v>
      </c>
      <c r="I669" s="44" t="s">
        <v>791</v>
      </c>
      <c r="J669" s="883">
        <v>2023</v>
      </c>
      <c r="K669" s="883"/>
      <c r="L669" s="883"/>
      <c r="N669" s="888" t="s">
        <v>1084</v>
      </c>
      <c r="O669" s="886" t="s">
        <v>1454</v>
      </c>
      <c r="P669" s="885">
        <v>2023</v>
      </c>
      <c r="Q669" s="885"/>
      <c r="R669" s="885"/>
    </row>
    <row r="670" spans="1:18" ht="14.5" customHeight="1" x14ac:dyDescent="0.35">
      <c r="A670" s="272" t="s">
        <v>2195</v>
      </c>
      <c r="B670" s="888"/>
      <c r="C670" s="892"/>
      <c r="D670" s="214" t="s">
        <v>717</v>
      </c>
      <c r="E670" s="214" t="s">
        <v>718</v>
      </c>
      <c r="F670" s="214" t="s">
        <v>185</v>
      </c>
      <c r="H670" s="888"/>
      <c r="J670" s="44" t="s">
        <v>868</v>
      </c>
      <c r="K670" s="44" t="s">
        <v>699</v>
      </c>
      <c r="L670" s="44" t="s">
        <v>870</v>
      </c>
      <c r="N670" s="888"/>
      <c r="O670" s="886"/>
      <c r="P670" s="316" t="s">
        <v>2418</v>
      </c>
      <c r="Q670" s="316" t="s">
        <v>2419</v>
      </c>
      <c r="R670" s="316" t="s">
        <v>2573</v>
      </c>
    </row>
    <row r="671" spans="1:18" x14ac:dyDescent="0.35">
      <c r="A671" s="272" t="s">
        <v>2196</v>
      </c>
      <c r="B671" s="893" t="s">
        <v>186</v>
      </c>
      <c r="C671" s="214" t="s">
        <v>93</v>
      </c>
      <c r="D671" s="222"/>
      <c r="E671" s="222"/>
      <c r="F671" s="222"/>
      <c r="H671" s="890" t="s">
        <v>871</v>
      </c>
      <c r="I671" s="44" t="s">
        <v>646</v>
      </c>
      <c r="N671" s="887" t="s">
        <v>2575</v>
      </c>
      <c r="O671" s="316" t="s">
        <v>2200</v>
      </c>
    </row>
    <row r="672" spans="1:18" x14ac:dyDescent="0.35">
      <c r="A672" s="272" t="s">
        <v>2197</v>
      </c>
      <c r="B672" s="893"/>
      <c r="C672" s="214" t="s">
        <v>96</v>
      </c>
      <c r="D672" s="222"/>
      <c r="E672" s="222"/>
      <c r="F672" s="222"/>
      <c r="H672" s="890"/>
      <c r="I672" s="44" t="s">
        <v>96</v>
      </c>
      <c r="N672" s="887"/>
      <c r="O672" s="316" t="s">
        <v>96</v>
      </c>
    </row>
    <row r="673" spans="1:15" x14ac:dyDescent="0.35">
      <c r="A673" s="272" t="s">
        <v>2198</v>
      </c>
      <c r="B673" s="888" t="s">
        <v>187</v>
      </c>
      <c r="C673" s="214" t="s">
        <v>93</v>
      </c>
      <c r="D673" s="222"/>
      <c r="E673" s="222"/>
      <c r="H673" s="890" t="s">
        <v>869</v>
      </c>
      <c r="I673" s="44" t="s">
        <v>646</v>
      </c>
      <c r="N673" s="887" t="s">
        <v>2574</v>
      </c>
      <c r="O673" s="316" t="s">
        <v>2200</v>
      </c>
    </row>
    <row r="674" spans="1:15" x14ac:dyDescent="0.35">
      <c r="A674" s="272" t="s">
        <v>2199</v>
      </c>
      <c r="B674" s="888"/>
      <c r="C674" s="214" t="s">
        <v>96</v>
      </c>
      <c r="D674" s="222"/>
      <c r="E674" s="222"/>
      <c r="H674" s="890"/>
      <c r="I674" s="44" t="s">
        <v>96</v>
      </c>
      <c r="N674" s="887"/>
      <c r="O674" s="316" t="s">
        <v>96</v>
      </c>
    </row>
    <row r="675" spans="1:15" x14ac:dyDescent="0.35">
      <c r="A675" s="272"/>
    </row>
    <row r="676" spans="1:15" x14ac:dyDescent="0.35">
      <c r="A676" s="272" t="s">
        <v>2203</v>
      </c>
      <c r="B676" s="44" t="s">
        <v>400</v>
      </c>
      <c r="H676" s="44" t="s">
        <v>492</v>
      </c>
      <c r="N676" s="44" t="s">
        <v>712</v>
      </c>
    </row>
    <row r="677" spans="1:15" x14ac:dyDescent="0.35">
      <c r="A677" s="272" t="s">
        <v>2205</v>
      </c>
    </row>
    <row r="678" spans="1:15" x14ac:dyDescent="0.35">
      <c r="A678" s="272" t="s">
        <v>2206</v>
      </c>
      <c r="B678" s="44" t="s">
        <v>188</v>
      </c>
      <c r="C678" s="44" t="s">
        <v>719</v>
      </c>
      <c r="H678" s="44" t="s">
        <v>885</v>
      </c>
      <c r="I678" s="44" t="s">
        <v>791</v>
      </c>
      <c r="N678" s="44" t="s">
        <v>2445</v>
      </c>
      <c r="O678" s="44" t="s">
        <v>1454</v>
      </c>
    </row>
    <row r="679" spans="1:15" x14ac:dyDescent="0.35">
      <c r="A679" s="272" t="s">
        <v>2207</v>
      </c>
      <c r="B679" s="44" t="s">
        <v>189</v>
      </c>
      <c r="H679" s="44" t="s">
        <v>886</v>
      </c>
      <c r="N679" s="44" t="s">
        <v>2446</v>
      </c>
    </row>
    <row r="680" spans="1:15" x14ac:dyDescent="0.35">
      <c r="A680" s="272" t="s">
        <v>2208</v>
      </c>
      <c r="B680" s="44" t="s">
        <v>190</v>
      </c>
      <c r="C680" s="44" t="s">
        <v>191</v>
      </c>
      <c r="H680" s="44" t="s">
        <v>887</v>
      </c>
      <c r="I680" s="44" t="s">
        <v>888</v>
      </c>
      <c r="N680" s="44" t="s">
        <v>2447</v>
      </c>
      <c r="O680" s="44" t="s">
        <v>2466</v>
      </c>
    </row>
    <row r="681" spans="1:15" x14ac:dyDescent="0.35">
      <c r="A681" s="272" t="s">
        <v>2209</v>
      </c>
      <c r="B681" s="44" t="s">
        <v>192</v>
      </c>
      <c r="C681" s="44" t="s">
        <v>193</v>
      </c>
      <c r="H681" s="44" t="s">
        <v>889</v>
      </c>
      <c r="I681" s="44" t="s">
        <v>890</v>
      </c>
      <c r="N681" s="44" t="s">
        <v>2448</v>
      </c>
      <c r="O681" s="44" t="s">
        <v>2467</v>
      </c>
    </row>
    <row r="682" spans="1:15" x14ac:dyDescent="0.35">
      <c r="A682" s="272" t="s">
        <v>2210</v>
      </c>
      <c r="B682" s="44" t="s">
        <v>194</v>
      </c>
      <c r="C682" s="44" t="s">
        <v>881</v>
      </c>
      <c r="H682" s="44" t="s">
        <v>891</v>
      </c>
      <c r="I682" s="44" t="s">
        <v>892</v>
      </c>
      <c r="N682" s="44" t="s">
        <v>2449</v>
      </c>
      <c r="O682" s="44" t="s">
        <v>2468</v>
      </c>
    </row>
    <row r="683" spans="1:15" x14ac:dyDescent="0.35">
      <c r="A683" s="272" t="s">
        <v>2211</v>
      </c>
      <c r="B683" s="44" t="s">
        <v>195</v>
      </c>
      <c r="C683" s="44" t="s">
        <v>882</v>
      </c>
      <c r="H683" s="44" t="s">
        <v>893</v>
      </c>
      <c r="I683" s="44" t="s">
        <v>894</v>
      </c>
      <c r="N683" s="44" t="s">
        <v>2450</v>
      </c>
      <c r="O683" s="44" t="s">
        <v>2469</v>
      </c>
    </row>
    <row r="684" spans="1:15" x14ac:dyDescent="0.35">
      <c r="A684" s="272" t="s">
        <v>2212</v>
      </c>
      <c r="B684" s="44" t="s">
        <v>196</v>
      </c>
      <c r="C684" s="44" t="s">
        <v>197</v>
      </c>
      <c r="H684" s="44" t="s">
        <v>895</v>
      </c>
      <c r="I684" s="44" t="s">
        <v>831</v>
      </c>
      <c r="N684" s="44" t="s">
        <v>2451</v>
      </c>
      <c r="O684" s="44" t="s">
        <v>2176</v>
      </c>
    </row>
    <row r="685" spans="1:15" x14ac:dyDescent="0.35">
      <c r="A685" s="272" t="s">
        <v>2213</v>
      </c>
      <c r="B685" s="44" t="s">
        <v>76</v>
      </c>
      <c r="C685" s="44" t="s">
        <v>198</v>
      </c>
      <c r="H685" s="44" t="s">
        <v>502</v>
      </c>
      <c r="I685" s="44" t="s">
        <v>896</v>
      </c>
      <c r="N685" s="44" t="s">
        <v>2082</v>
      </c>
      <c r="O685" s="44" t="s">
        <v>2470</v>
      </c>
    </row>
    <row r="686" spans="1:15" x14ac:dyDescent="0.35">
      <c r="A686" s="272" t="s">
        <v>2214</v>
      </c>
      <c r="B686" s="44" t="s">
        <v>199</v>
      </c>
      <c r="C686" s="44" t="s">
        <v>198</v>
      </c>
      <c r="H686" s="44" t="s">
        <v>897</v>
      </c>
      <c r="I686" s="44" t="s">
        <v>896</v>
      </c>
      <c r="N686" s="44" t="s">
        <v>2452</v>
      </c>
      <c r="O686" s="44" t="s">
        <v>2470</v>
      </c>
    </row>
    <row r="687" spans="1:15" x14ac:dyDescent="0.35">
      <c r="A687" s="272" t="s">
        <v>2215</v>
      </c>
      <c r="B687" s="44" t="s">
        <v>55</v>
      </c>
      <c r="C687" s="44" t="s">
        <v>198</v>
      </c>
      <c r="H687" s="44" t="s">
        <v>574</v>
      </c>
      <c r="I687" s="44" t="s">
        <v>896</v>
      </c>
      <c r="N687" s="44" t="s">
        <v>55</v>
      </c>
      <c r="O687" s="44" t="s">
        <v>2470</v>
      </c>
    </row>
    <row r="688" spans="1:15" x14ac:dyDescent="0.35">
      <c r="A688" s="272" t="s">
        <v>2216</v>
      </c>
      <c r="B688" s="44" t="s">
        <v>60</v>
      </c>
      <c r="C688" s="44" t="s">
        <v>198</v>
      </c>
      <c r="H688" s="44" t="s">
        <v>602</v>
      </c>
      <c r="I688" s="44" t="s">
        <v>896</v>
      </c>
      <c r="N688" s="44" t="s">
        <v>2053</v>
      </c>
      <c r="O688" s="44" t="s">
        <v>2470</v>
      </c>
    </row>
    <row r="689" spans="1:15" x14ac:dyDescent="0.35">
      <c r="A689" s="272" t="s">
        <v>2217</v>
      </c>
      <c r="B689" s="44" t="s">
        <v>200</v>
      </c>
      <c r="C689" s="44" t="s">
        <v>198</v>
      </c>
      <c r="H689" s="44" t="s">
        <v>898</v>
      </c>
      <c r="I689" s="44" t="s">
        <v>896</v>
      </c>
      <c r="N689" s="44" t="s">
        <v>2453</v>
      </c>
      <c r="O689" s="44" t="s">
        <v>2470</v>
      </c>
    </row>
    <row r="690" spans="1:15" x14ac:dyDescent="0.35">
      <c r="A690" s="272" t="s">
        <v>2218</v>
      </c>
      <c r="B690" s="44" t="s">
        <v>201</v>
      </c>
      <c r="C690" s="44" t="s">
        <v>198</v>
      </c>
      <c r="H690" s="44" t="s">
        <v>899</v>
      </c>
      <c r="I690" s="44" t="s">
        <v>896</v>
      </c>
      <c r="N690" s="44" t="s">
        <v>2454</v>
      </c>
      <c r="O690" s="44" t="s">
        <v>2470</v>
      </c>
    </row>
    <row r="691" spans="1:15" x14ac:dyDescent="0.35">
      <c r="A691" s="272" t="s">
        <v>2219</v>
      </c>
      <c r="B691" s="44" t="s">
        <v>56</v>
      </c>
      <c r="C691" s="44" t="s">
        <v>198</v>
      </c>
      <c r="H691" s="44" t="s">
        <v>575</v>
      </c>
      <c r="I691" s="44" t="s">
        <v>896</v>
      </c>
      <c r="N691" s="44" t="s">
        <v>2049</v>
      </c>
      <c r="O691" s="44" t="s">
        <v>2470</v>
      </c>
    </row>
    <row r="692" spans="1:15" x14ac:dyDescent="0.35">
      <c r="A692" s="272" t="s">
        <v>2220</v>
      </c>
      <c r="B692" s="44" t="s">
        <v>202</v>
      </c>
      <c r="C692" s="44" t="s">
        <v>198</v>
      </c>
      <c r="H692" s="44" t="s">
        <v>900</v>
      </c>
      <c r="I692" s="44" t="s">
        <v>896</v>
      </c>
      <c r="N692" s="44" t="s">
        <v>202</v>
      </c>
      <c r="O692" s="44" t="s">
        <v>2470</v>
      </c>
    </row>
    <row r="693" spans="1:15" x14ac:dyDescent="0.35">
      <c r="A693" s="272" t="s">
        <v>2221</v>
      </c>
      <c r="B693" s="44" t="s">
        <v>203</v>
      </c>
      <c r="C693" s="44" t="s">
        <v>198</v>
      </c>
      <c r="H693" s="44" t="s">
        <v>901</v>
      </c>
      <c r="I693" s="44" t="s">
        <v>896</v>
      </c>
      <c r="N693" s="44" t="s">
        <v>2455</v>
      </c>
      <c r="O693" s="44" t="s">
        <v>2470</v>
      </c>
    </row>
    <row r="694" spans="1:15" x14ac:dyDescent="0.35">
      <c r="A694" s="272" t="s">
        <v>2222</v>
      </c>
      <c r="B694" s="44" t="s">
        <v>204</v>
      </c>
      <c r="C694" s="44" t="s">
        <v>198</v>
      </c>
      <c r="H694" s="44" t="s">
        <v>902</v>
      </c>
      <c r="I694" s="44" t="s">
        <v>896</v>
      </c>
      <c r="N694" s="44" t="s">
        <v>2456</v>
      </c>
      <c r="O694" s="44" t="s">
        <v>2470</v>
      </c>
    </row>
    <row r="695" spans="1:15" x14ac:dyDescent="0.35">
      <c r="A695" s="272" t="s">
        <v>2223</v>
      </c>
      <c r="B695" s="44" t="s">
        <v>205</v>
      </c>
      <c r="C695" s="44" t="s">
        <v>198</v>
      </c>
      <c r="H695" s="44" t="s">
        <v>903</v>
      </c>
      <c r="I695" s="44" t="s">
        <v>896</v>
      </c>
      <c r="N695" s="44" t="s">
        <v>2457</v>
      </c>
      <c r="O695" s="44" t="s">
        <v>2470</v>
      </c>
    </row>
    <row r="696" spans="1:15" x14ac:dyDescent="0.35">
      <c r="A696" s="272" t="s">
        <v>2224</v>
      </c>
      <c r="B696" s="44" t="s">
        <v>206</v>
      </c>
      <c r="C696" s="44" t="s">
        <v>198</v>
      </c>
      <c r="H696" s="44" t="s">
        <v>904</v>
      </c>
      <c r="I696" s="44" t="s">
        <v>896</v>
      </c>
      <c r="N696" s="44" t="s">
        <v>2458</v>
      </c>
      <c r="O696" s="44" t="s">
        <v>2470</v>
      </c>
    </row>
    <row r="697" spans="1:15" x14ac:dyDescent="0.35">
      <c r="A697" s="272" t="s">
        <v>2225</v>
      </c>
      <c r="B697" s="44" t="s">
        <v>58</v>
      </c>
      <c r="C697" s="44" t="s">
        <v>198</v>
      </c>
      <c r="H697" s="44" t="s">
        <v>577</v>
      </c>
      <c r="I697" s="44" t="s">
        <v>896</v>
      </c>
      <c r="N697" s="44" t="s">
        <v>2051</v>
      </c>
      <c r="O697" s="44" t="s">
        <v>2470</v>
      </c>
    </row>
    <row r="698" spans="1:15" x14ac:dyDescent="0.35">
      <c r="A698" s="272" t="s">
        <v>2226</v>
      </c>
      <c r="B698" s="44" t="s">
        <v>207</v>
      </c>
      <c r="C698" s="44" t="s">
        <v>198</v>
      </c>
      <c r="H698" s="44" t="s">
        <v>905</v>
      </c>
      <c r="I698" s="44" t="s">
        <v>896</v>
      </c>
      <c r="N698" s="44" t="s">
        <v>207</v>
      </c>
      <c r="O698" s="44" t="s">
        <v>2470</v>
      </c>
    </row>
    <row r="699" spans="1:15" x14ac:dyDescent="0.35">
      <c r="A699" s="272" t="s">
        <v>2227</v>
      </c>
      <c r="B699" s="44" t="s">
        <v>208</v>
      </c>
      <c r="C699" s="44" t="s">
        <v>198</v>
      </c>
      <c r="H699" s="44" t="s">
        <v>906</v>
      </c>
      <c r="I699" s="44" t="s">
        <v>896</v>
      </c>
      <c r="N699" s="44" t="s">
        <v>2459</v>
      </c>
      <c r="O699" s="44" t="s">
        <v>2470</v>
      </c>
    </row>
    <row r="700" spans="1:15" x14ac:dyDescent="0.35">
      <c r="A700" s="272" t="s">
        <v>2228</v>
      </c>
      <c r="B700" s="44" t="s">
        <v>209</v>
      </c>
      <c r="C700" s="44" t="s">
        <v>198</v>
      </c>
      <c r="H700" s="44" t="s">
        <v>907</v>
      </c>
      <c r="I700" s="44" t="s">
        <v>896</v>
      </c>
      <c r="N700" s="44" t="s">
        <v>2460</v>
      </c>
      <c r="O700" s="44" t="s">
        <v>2470</v>
      </c>
    </row>
    <row r="701" spans="1:15" x14ac:dyDescent="0.35">
      <c r="A701" s="272" t="s">
        <v>2229</v>
      </c>
      <c r="B701" s="44" t="s">
        <v>210</v>
      </c>
      <c r="C701" s="44" t="s">
        <v>198</v>
      </c>
      <c r="H701" s="44" t="s">
        <v>908</v>
      </c>
      <c r="I701" s="44" t="s">
        <v>896</v>
      </c>
      <c r="N701" s="44" t="s">
        <v>2461</v>
      </c>
      <c r="O701" s="44" t="s">
        <v>2470</v>
      </c>
    </row>
    <row r="702" spans="1:15" x14ac:dyDescent="0.35">
      <c r="A702" s="272" t="s">
        <v>2230</v>
      </c>
      <c r="B702" s="44" t="s">
        <v>211</v>
      </c>
      <c r="C702" s="44" t="s">
        <v>198</v>
      </c>
      <c r="H702" s="44" t="s">
        <v>909</v>
      </c>
      <c r="I702" s="44" t="s">
        <v>896</v>
      </c>
      <c r="N702" s="44" t="s">
        <v>211</v>
      </c>
      <c r="O702" s="44" t="s">
        <v>2470</v>
      </c>
    </row>
    <row r="703" spans="1:15" x14ac:dyDescent="0.35">
      <c r="A703" s="272" t="s">
        <v>2231</v>
      </c>
      <c r="B703" s="44" t="s">
        <v>212</v>
      </c>
      <c r="C703" s="44" t="s">
        <v>198</v>
      </c>
      <c r="H703" s="44" t="s">
        <v>910</v>
      </c>
      <c r="I703" s="44" t="s">
        <v>896</v>
      </c>
      <c r="N703" s="44" t="s">
        <v>2464</v>
      </c>
      <c r="O703" s="44" t="s">
        <v>2470</v>
      </c>
    </row>
    <row r="704" spans="1:15" x14ac:dyDescent="0.35">
      <c r="A704" s="272" t="s">
        <v>2232</v>
      </c>
      <c r="B704" s="44" t="s">
        <v>213</v>
      </c>
      <c r="C704" s="44" t="s">
        <v>193</v>
      </c>
      <c r="H704" s="44" t="s">
        <v>988</v>
      </c>
      <c r="I704" s="44" t="s">
        <v>890</v>
      </c>
      <c r="N704" s="44" t="s">
        <v>2462</v>
      </c>
      <c r="O704" s="44" t="s">
        <v>2467</v>
      </c>
    </row>
    <row r="705" spans="1:15" x14ac:dyDescent="0.35">
      <c r="A705" s="272" t="s">
        <v>2233</v>
      </c>
      <c r="B705" s="44" t="s">
        <v>214</v>
      </c>
      <c r="C705" s="44" t="s">
        <v>883</v>
      </c>
      <c r="H705" s="44" t="s">
        <v>911</v>
      </c>
      <c r="I705" s="44" t="s">
        <v>912</v>
      </c>
      <c r="N705" s="44" t="s">
        <v>2463</v>
      </c>
      <c r="O705" s="44" t="s">
        <v>2472</v>
      </c>
    </row>
    <row r="706" spans="1:15" x14ac:dyDescent="0.35">
      <c r="A706" s="272" t="s">
        <v>2234</v>
      </c>
      <c r="B706" s="44" t="s">
        <v>215</v>
      </c>
      <c r="C706" s="44" t="s">
        <v>884</v>
      </c>
      <c r="H706" s="44" t="s">
        <v>913</v>
      </c>
      <c r="I706" s="44" t="s">
        <v>914</v>
      </c>
      <c r="N706" s="44" t="s">
        <v>2473</v>
      </c>
      <c r="O706" s="44" t="s">
        <v>2501</v>
      </c>
    </row>
    <row r="707" spans="1:15" x14ac:dyDescent="0.35">
      <c r="A707" s="272" t="s">
        <v>2235</v>
      </c>
      <c r="B707" s="44" t="s">
        <v>216</v>
      </c>
      <c r="C707" s="44" t="s">
        <v>884</v>
      </c>
      <c r="H707" s="44" t="s">
        <v>915</v>
      </c>
      <c r="I707" s="44" t="s">
        <v>914</v>
      </c>
      <c r="N707" s="44" t="s">
        <v>2474</v>
      </c>
      <c r="O707" s="44" t="s">
        <v>2501</v>
      </c>
    </row>
    <row r="708" spans="1:15" x14ac:dyDescent="0.35">
      <c r="A708" s="272" t="s">
        <v>2236</v>
      </c>
      <c r="B708" s="44" t="s">
        <v>217</v>
      </c>
      <c r="C708" s="44" t="s">
        <v>198</v>
      </c>
      <c r="H708" s="44" t="s">
        <v>916</v>
      </c>
      <c r="I708" s="44" t="s">
        <v>896</v>
      </c>
      <c r="N708" s="44" t="s">
        <v>2475</v>
      </c>
      <c r="O708" s="44" t="s">
        <v>2470</v>
      </c>
    </row>
    <row r="709" spans="1:15" x14ac:dyDescent="0.35">
      <c r="A709" s="272" t="s">
        <v>2237</v>
      </c>
      <c r="B709" s="44" t="s">
        <v>218</v>
      </c>
      <c r="C709" s="44" t="s">
        <v>198</v>
      </c>
      <c r="H709" s="44" t="s">
        <v>917</v>
      </c>
      <c r="I709" s="44" t="s">
        <v>896</v>
      </c>
      <c r="N709" s="44" t="s">
        <v>2476</v>
      </c>
      <c r="O709" s="44" t="s">
        <v>2470</v>
      </c>
    </row>
    <row r="710" spans="1:15" x14ac:dyDescent="0.35">
      <c r="A710" s="272" t="s">
        <v>2238</v>
      </c>
      <c r="B710" s="44" t="s">
        <v>219</v>
      </c>
      <c r="C710" s="44" t="s">
        <v>198</v>
      </c>
      <c r="H710" s="44" t="s">
        <v>918</v>
      </c>
      <c r="I710" s="44" t="s">
        <v>896</v>
      </c>
      <c r="N710" s="44" t="s">
        <v>2502</v>
      </c>
      <c r="O710" s="44" t="s">
        <v>2470</v>
      </c>
    </row>
    <row r="711" spans="1:15" x14ac:dyDescent="0.35">
      <c r="A711" s="272" t="s">
        <v>2239</v>
      </c>
      <c r="B711" s="44" t="s">
        <v>220</v>
      </c>
      <c r="H711" s="44" t="s">
        <v>460</v>
      </c>
      <c r="N711" s="44" t="s">
        <v>2477</v>
      </c>
    </row>
    <row r="712" spans="1:15" x14ac:dyDescent="0.35">
      <c r="A712" s="272" t="s">
        <v>2240</v>
      </c>
      <c r="B712" s="44" t="s">
        <v>221</v>
      </c>
      <c r="C712" s="44" t="s">
        <v>222</v>
      </c>
      <c r="H712" s="44" t="s">
        <v>921</v>
      </c>
      <c r="I712" s="44" t="s">
        <v>922</v>
      </c>
      <c r="N712" s="44" t="s">
        <v>2480</v>
      </c>
      <c r="O712" s="44" t="s">
        <v>2481</v>
      </c>
    </row>
    <row r="713" spans="1:15" x14ac:dyDescent="0.35">
      <c r="A713" s="272" t="s">
        <v>2241</v>
      </c>
      <c r="B713" s="44" t="s">
        <v>223</v>
      </c>
      <c r="C713" s="44" t="s">
        <v>222</v>
      </c>
      <c r="H713" s="44" t="s">
        <v>923</v>
      </c>
      <c r="I713" s="44" t="s">
        <v>922</v>
      </c>
      <c r="N713" s="44" t="s">
        <v>2482</v>
      </c>
      <c r="O713" s="44" t="s">
        <v>2481</v>
      </c>
    </row>
    <row r="714" spans="1:15" x14ac:dyDescent="0.35">
      <c r="A714" s="272" t="s">
        <v>2242</v>
      </c>
      <c r="B714" s="44" t="s">
        <v>224</v>
      </c>
      <c r="C714" s="44" t="s">
        <v>222</v>
      </c>
      <c r="H714" s="44" t="s">
        <v>924</v>
      </c>
      <c r="I714" s="44" t="s">
        <v>922</v>
      </c>
      <c r="N714" s="44" t="s">
        <v>2483</v>
      </c>
      <c r="O714" s="44" t="s">
        <v>2481</v>
      </c>
    </row>
    <row r="715" spans="1:15" x14ac:dyDescent="0.35">
      <c r="A715" s="272" t="s">
        <v>2243</v>
      </c>
      <c r="B715" s="44" t="s">
        <v>225</v>
      </c>
      <c r="C715" s="44" t="s">
        <v>222</v>
      </c>
      <c r="H715" s="44" t="s">
        <v>925</v>
      </c>
      <c r="I715" s="44" t="s">
        <v>922</v>
      </c>
      <c r="N715" s="44" t="s">
        <v>2484</v>
      </c>
      <c r="O715" s="44" t="s">
        <v>2481</v>
      </c>
    </row>
    <row r="716" spans="1:15" x14ac:dyDescent="0.35">
      <c r="A716" s="272" t="s">
        <v>2244</v>
      </c>
      <c r="B716" s="44" t="s">
        <v>46</v>
      </c>
      <c r="C716" s="44" t="s">
        <v>222</v>
      </c>
      <c r="H716" s="44" t="s">
        <v>926</v>
      </c>
      <c r="I716" s="44" t="s">
        <v>922</v>
      </c>
      <c r="N716" s="44" t="s">
        <v>2485</v>
      </c>
      <c r="O716" s="44" t="s">
        <v>2481</v>
      </c>
    </row>
    <row r="717" spans="1:15" x14ac:dyDescent="0.35">
      <c r="A717" s="272" t="s">
        <v>2245</v>
      </c>
      <c r="B717" s="44" t="s">
        <v>226</v>
      </c>
      <c r="C717" s="44" t="s">
        <v>222</v>
      </c>
      <c r="H717" s="44" t="s">
        <v>927</v>
      </c>
      <c r="I717" s="44" t="s">
        <v>922</v>
      </c>
      <c r="N717" s="44" t="s">
        <v>2486</v>
      </c>
      <c r="O717" s="44" t="s">
        <v>2481</v>
      </c>
    </row>
    <row r="718" spans="1:15" x14ac:dyDescent="0.35">
      <c r="A718" s="272" t="s">
        <v>2246</v>
      </c>
      <c r="B718" s="44" t="s">
        <v>227</v>
      </c>
      <c r="C718" s="44" t="s">
        <v>222</v>
      </c>
      <c r="H718" s="44" t="s">
        <v>928</v>
      </c>
      <c r="I718" s="44" t="s">
        <v>922</v>
      </c>
      <c r="N718" s="44" t="s">
        <v>2487</v>
      </c>
      <c r="O718" s="44" t="s">
        <v>2481</v>
      </c>
    </row>
    <row r="719" spans="1:15" x14ac:dyDescent="0.35">
      <c r="A719" s="272" t="s">
        <v>2247</v>
      </c>
      <c r="B719" s="44" t="s">
        <v>228</v>
      </c>
      <c r="C719" s="44" t="s">
        <v>222</v>
      </c>
      <c r="H719" s="44" t="s">
        <v>929</v>
      </c>
      <c r="I719" s="44" t="s">
        <v>922</v>
      </c>
      <c r="N719" s="44" t="s">
        <v>2488</v>
      </c>
      <c r="O719" s="44" t="s">
        <v>2481</v>
      </c>
    </row>
    <row r="720" spans="1:15" ht="29" x14ac:dyDescent="0.35">
      <c r="A720" s="272" t="s">
        <v>2248</v>
      </c>
      <c r="B720" s="44" t="s">
        <v>229</v>
      </c>
      <c r="C720" s="44" t="s">
        <v>230</v>
      </c>
      <c r="H720" s="44" t="s">
        <v>930</v>
      </c>
      <c r="I720" s="44" t="s">
        <v>931</v>
      </c>
      <c r="N720" s="44" t="s">
        <v>2503</v>
      </c>
      <c r="O720" s="44" t="s">
        <v>230</v>
      </c>
    </row>
    <row r="721" spans="1:15" ht="29" x14ac:dyDescent="0.35">
      <c r="A721" s="272" t="s">
        <v>2249</v>
      </c>
      <c r="B721" s="44" t="s">
        <v>231</v>
      </c>
      <c r="C721" s="44" t="s">
        <v>230</v>
      </c>
      <c r="H721" s="44" t="s">
        <v>932</v>
      </c>
      <c r="I721" s="44" t="s">
        <v>931</v>
      </c>
      <c r="N721" s="44" t="s">
        <v>2504</v>
      </c>
      <c r="O721" s="44" t="s">
        <v>230</v>
      </c>
    </row>
    <row r="722" spans="1:15" ht="29" x14ac:dyDescent="0.35">
      <c r="A722" s="272" t="s">
        <v>2250</v>
      </c>
      <c r="B722" s="44" t="s">
        <v>232</v>
      </c>
      <c r="C722" s="44" t="s">
        <v>230</v>
      </c>
      <c r="H722" s="44" t="s">
        <v>933</v>
      </c>
      <c r="I722" s="44" t="s">
        <v>931</v>
      </c>
      <c r="N722" s="44" t="s">
        <v>2505</v>
      </c>
      <c r="O722" s="44" t="s">
        <v>230</v>
      </c>
    </row>
    <row r="723" spans="1:15" x14ac:dyDescent="0.35">
      <c r="A723" s="272" t="s">
        <v>2251</v>
      </c>
      <c r="B723" s="44" t="s">
        <v>233</v>
      </c>
      <c r="C723" s="44" t="s">
        <v>234</v>
      </c>
      <c r="H723" s="44" t="s">
        <v>934</v>
      </c>
      <c r="I723" s="44" t="s">
        <v>935</v>
      </c>
      <c r="N723" s="44" t="s">
        <v>2489</v>
      </c>
      <c r="O723" s="44" t="s">
        <v>2490</v>
      </c>
    </row>
    <row r="724" spans="1:15" x14ac:dyDescent="0.35">
      <c r="A724" s="272" t="s">
        <v>2252</v>
      </c>
      <c r="B724" s="44" t="s">
        <v>235</v>
      </c>
      <c r="H724" s="44" t="s">
        <v>936</v>
      </c>
      <c r="N724" s="44" t="s">
        <v>2491</v>
      </c>
    </row>
    <row r="725" spans="1:15" x14ac:dyDescent="0.35">
      <c r="A725" s="272" t="s">
        <v>2253</v>
      </c>
      <c r="B725" s="44" t="s">
        <v>236</v>
      </c>
      <c r="C725" s="44" t="s">
        <v>237</v>
      </c>
      <c r="H725" s="44" t="s">
        <v>937</v>
      </c>
      <c r="I725" s="44" t="s">
        <v>530</v>
      </c>
      <c r="N725" s="44" t="s">
        <v>2492</v>
      </c>
      <c r="O725" s="44" t="s">
        <v>1667</v>
      </c>
    </row>
    <row r="726" spans="1:15" x14ac:dyDescent="0.35">
      <c r="A726" s="272" t="s">
        <v>2254</v>
      </c>
      <c r="B726" s="44" t="s">
        <v>238</v>
      </c>
      <c r="C726" s="44" t="s">
        <v>239</v>
      </c>
      <c r="H726" s="44" t="s">
        <v>938</v>
      </c>
      <c r="I726" s="44" t="s">
        <v>939</v>
      </c>
      <c r="N726" s="44" t="s">
        <v>2493</v>
      </c>
      <c r="O726" s="44" t="s">
        <v>2494</v>
      </c>
    </row>
    <row r="727" spans="1:15" x14ac:dyDescent="0.35">
      <c r="A727" s="272" t="s">
        <v>2255</v>
      </c>
      <c r="B727" s="44" t="s">
        <v>240</v>
      </c>
      <c r="C727" s="44" t="s">
        <v>237</v>
      </c>
      <c r="H727" s="44" t="s">
        <v>940</v>
      </c>
      <c r="I727" s="44" t="s">
        <v>530</v>
      </c>
      <c r="N727" s="44" t="s">
        <v>2495</v>
      </c>
      <c r="O727" s="44" t="s">
        <v>1667</v>
      </c>
    </row>
    <row r="728" spans="1:15" x14ac:dyDescent="0.35">
      <c r="A728" s="272" t="s">
        <v>2256</v>
      </c>
      <c r="B728" s="44" t="s">
        <v>241</v>
      </c>
      <c r="C728" s="44" t="s">
        <v>237</v>
      </c>
      <c r="H728" s="44" t="s">
        <v>941</v>
      </c>
      <c r="I728" s="44" t="s">
        <v>530</v>
      </c>
      <c r="N728" s="44" t="s">
        <v>2496</v>
      </c>
      <c r="O728" s="44" t="s">
        <v>1667</v>
      </c>
    </row>
    <row r="729" spans="1:15" x14ac:dyDescent="0.35">
      <c r="A729" s="272" t="s">
        <v>2257</v>
      </c>
      <c r="B729" s="44" t="s">
        <v>242</v>
      </c>
      <c r="C729" s="44" t="s">
        <v>243</v>
      </c>
      <c r="H729" s="44" t="s">
        <v>942</v>
      </c>
      <c r="I729" s="44" t="s">
        <v>943</v>
      </c>
      <c r="N729" s="44" t="s">
        <v>2497</v>
      </c>
      <c r="O729" s="44" t="s">
        <v>2498</v>
      </c>
    </row>
    <row r="730" spans="1:15" x14ac:dyDescent="0.35">
      <c r="A730" s="272" t="s">
        <v>2258</v>
      </c>
      <c r="B730" s="44" t="s">
        <v>244</v>
      </c>
      <c r="H730" s="343" t="s">
        <v>944</v>
      </c>
      <c r="N730" s="44" t="s">
        <v>2514</v>
      </c>
    </row>
    <row r="731" spans="1:15" x14ac:dyDescent="0.35">
      <c r="A731" s="272" t="s">
        <v>2259</v>
      </c>
      <c r="B731" s="44" t="s">
        <v>245</v>
      </c>
      <c r="C731" s="44" t="s">
        <v>237</v>
      </c>
      <c r="H731" s="44" t="s">
        <v>945</v>
      </c>
      <c r="I731" s="44" t="s">
        <v>530</v>
      </c>
      <c r="N731" s="44" t="s">
        <v>2515</v>
      </c>
      <c r="O731" s="44" t="s">
        <v>1667</v>
      </c>
    </row>
    <row r="732" spans="1:15" x14ac:dyDescent="0.35">
      <c r="A732" s="272" t="s">
        <v>2260</v>
      </c>
      <c r="B732" s="44" t="s">
        <v>246</v>
      </c>
      <c r="C732" s="44" t="s">
        <v>237</v>
      </c>
      <c r="H732" s="44" t="s">
        <v>946</v>
      </c>
      <c r="I732" s="44" t="s">
        <v>530</v>
      </c>
      <c r="N732" s="44" t="s">
        <v>2516</v>
      </c>
      <c r="O732" s="44" t="s">
        <v>1667</v>
      </c>
    </row>
    <row r="733" spans="1:15" x14ac:dyDescent="0.35">
      <c r="A733" s="272" t="s">
        <v>2261</v>
      </c>
      <c r="B733" s="44" t="s">
        <v>247</v>
      </c>
      <c r="C733" s="44" t="s">
        <v>237</v>
      </c>
      <c r="H733" s="44" t="s">
        <v>947</v>
      </c>
      <c r="I733" s="44" t="s">
        <v>530</v>
      </c>
      <c r="N733" s="44" t="s">
        <v>2517</v>
      </c>
      <c r="O733" s="44" t="s">
        <v>1667</v>
      </c>
    </row>
    <row r="734" spans="1:15" x14ac:dyDescent="0.35">
      <c r="A734" s="272" t="s">
        <v>2262</v>
      </c>
      <c r="B734" s="44" t="s">
        <v>248</v>
      </c>
      <c r="C734" s="44" t="s">
        <v>237</v>
      </c>
      <c r="H734" s="44" t="s">
        <v>948</v>
      </c>
      <c r="I734" s="44" t="s">
        <v>530</v>
      </c>
      <c r="N734" s="44" t="s">
        <v>2518</v>
      </c>
      <c r="O734" s="44" t="s">
        <v>1667</v>
      </c>
    </row>
    <row r="735" spans="1:15" ht="29" x14ac:dyDescent="0.35">
      <c r="A735" s="272" t="s">
        <v>2263</v>
      </c>
      <c r="B735" s="44" t="s">
        <v>249</v>
      </c>
      <c r="C735" s="44" t="s">
        <v>237</v>
      </c>
      <c r="H735" s="44" t="s">
        <v>949</v>
      </c>
      <c r="I735" s="44" t="s">
        <v>530</v>
      </c>
      <c r="N735" s="44" t="s">
        <v>2519</v>
      </c>
      <c r="O735" s="44" t="s">
        <v>1667</v>
      </c>
    </row>
    <row r="736" spans="1:15" ht="29" x14ac:dyDescent="0.35">
      <c r="A736" s="272" t="s">
        <v>2264</v>
      </c>
      <c r="B736" s="44" t="s">
        <v>250</v>
      </c>
      <c r="C736" s="44" t="s">
        <v>237</v>
      </c>
      <c r="H736" s="44" t="s">
        <v>950</v>
      </c>
      <c r="I736" s="44" t="s">
        <v>530</v>
      </c>
      <c r="N736" s="44" t="s">
        <v>2520</v>
      </c>
      <c r="O736" s="44" t="s">
        <v>1667</v>
      </c>
    </row>
    <row r="737" spans="1:15" x14ac:dyDescent="0.35">
      <c r="A737" s="272" t="s">
        <v>2265</v>
      </c>
      <c r="B737" s="44" t="s">
        <v>251</v>
      </c>
      <c r="C737" s="44" t="s">
        <v>237</v>
      </c>
      <c r="H737" s="44" t="s">
        <v>951</v>
      </c>
      <c r="I737" s="44" t="s">
        <v>530</v>
      </c>
      <c r="N737" s="44" t="s">
        <v>2521</v>
      </c>
      <c r="O737" s="44" t="s">
        <v>1667</v>
      </c>
    </row>
    <row r="738" spans="1:15" x14ac:dyDescent="0.35">
      <c r="A738" s="272" t="s">
        <v>2266</v>
      </c>
      <c r="B738" s="44" t="s">
        <v>252</v>
      </c>
      <c r="C738" s="44" t="s">
        <v>237</v>
      </c>
      <c r="H738" s="44" t="s">
        <v>952</v>
      </c>
      <c r="I738" s="44" t="s">
        <v>953</v>
      </c>
      <c r="N738" s="44" t="s">
        <v>2522</v>
      </c>
      <c r="O738" s="44" t="s">
        <v>1667</v>
      </c>
    </row>
    <row r="739" spans="1:15" ht="29" x14ac:dyDescent="0.35">
      <c r="A739" s="272" t="s">
        <v>2267</v>
      </c>
      <c r="B739" s="44" t="s">
        <v>253</v>
      </c>
      <c r="H739" s="44" t="s">
        <v>954</v>
      </c>
      <c r="N739" s="44" t="s">
        <v>2523</v>
      </c>
    </row>
    <row r="740" spans="1:15" x14ac:dyDescent="0.35">
      <c r="A740" s="272" t="s">
        <v>2268</v>
      </c>
      <c r="B740" s="44" t="s">
        <v>254</v>
      </c>
      <c r="C740" s="44" t="s">
        <v>237</v>
      </c>
      <c r="H740" s="44" t="s">
        <v>955</v>
      </c>
      <c r="I740" s="44" t="s">
        <v>530</v>
      </c>
      <c r="N740" s="44" t="s">
        <v>2531</v>
      </c>
      <c r="O740" s="44" t="s">
        <v>1667</v>
      </c>
    </row>
    <row r="741" spans="1:15" x14ac:dyDescent="0.35">
      <c r="A741" s="272" t="s">
        <v>2269</v>
      </c>
      <c r="B741" s="44" t="s">
        <v>255</v>
      </c>
      <c r="C741" s="44" t="s">
        <v>237</v>
      </c>
      <c r="H741" s="44" t="s">
        <v>956</v>
      </c>
      <c r="I741" s="44" t="s">
        <v>530</v>
      </c>
      <c r="N741" s="44" t="s">
        <v>2532</v>
      </c>
      <c r="O741" s="44" t="s">
        <v>1667</v>
      </c>
    </row>
    <row r="742" spans="1:15" x14ac:dyDescent="0.35">
      <c r="A742" s="272" t="s">
        <v>2270</v>
      </c>
      <c r="B742" s="44" t="s">
        <v>256</v>
      </c>
      <c r="H742" s="44" t="s">
        <v>957</v>
      </c>
      <c r="N742" s="44" t="s">
        <v>2533</v>
      </c>
    </row>
    <row r="743" spans="1:15" x14ac:dyDescent="0.35">
      <c r="A743" s="272" t="s">
        <v>2271</v>
      </c>
      <c r="B743" s="44" t="s">
        <v>257</v>
      </c>
      <c r="C743" s="44" t="s">
        <v>237</v>
      </c>
      <c r="H743" s="44" t="s">
        <v>958</v>
      </c>
      <c r="I743" s="44" t="s">
        <v>530</v>
      </c>
      <c r="N743" s="44" t="s">
        <v>2534</v>
      </c>
      <c r="O743" s="44" t="s">
        <v>1667</v>
      </c>
    </row>
    <row r="744" spans="1:15" x14ac:dyDescent="0.35">
      <c r="A744" s="272" t="s">
        <v>2272</v>
      </c>
      <c r="B744" s="44" t="s">
        <v>258</v>
      </c>
      <c r="C744" s="44" t="s">
        <v>237</v>
      </c>
      <c r="H744" s="44" t="s">
        <v>959</v>
      </c>
      <c r="I744" s="44" t="s">
        <v>530</v>
      </c>
      <c r="N744" s="44" t="s">
        <v>2535</v>
      </c>
      <c r="O744" s="44" t="s">
        <v>1667</v>
      </c>
    </row>
    <row r="745" spans="1:15" x14ac:dyDescent="0.35">
      <c r="A745" s="272" t="s">
        <v>2273</v>
      </c>
      <c r="B745" s="44" t="s">
        <v>259</v>
      </c>
      <c r="C745" s="44" t="s">
        <v>237</v>
      </c>
      <c r="H745" s="44" t="s">
        <v>960</v>
      </c>
      <c r="I745" s="44" t="s">
        <v>530</v>
      </c>
      <c r="N745" s="44" t="s">
        <v>2536</v>
      </c>
      <c r="O745" s="44" t="s">
        <v>1667</v>
      </c>
    </row>
    <row r="746" spans="1:15" x14ac:dyDescent="0.35">
      <c r="A746" s="272" t="s">
        <v>2274</v>
      </c>
      <c r="B746" s="44" t="s">
        <v>260</v>
      </c>
      <c r="H746" s="44" t="s">
        <v>961</v>
      </c>
      <c r="N746" s="44" t="s">
        <v>2537</v>
      </c>
    </row>
    <row r="747" spans="1:15" x14ac:dyDescent="0.35">
      <c r="A747" s="272" t="s">
        <v>2275</v>
      </c>
      <c r="B747" s="44" t="s">
        <v>261</v>
      </c>
      <c r="C747" s="44" t="s">
        <v>262</v>
      </c>
      <c r="H747" s="44" t="s">
        <v>962</v>
      </c>
      <c r="I747" s="44" t="s">
        <v>963</v>
      </c>
      <c r="N747" s="44" t="s">
        <v>2538</v>
      </c>
      <c r="O747" s="44" t="s">
        <v>2539</v>
      </c>
    </row>
    <row r="748" spans="1:15" x14ac:dyDescent="0.35">
      <c r="A748" s="272" t="s">
        <v>2276</v>
      </c>
      <c r="B748" s="44" t="s">
        <v>263</v>
      </c>
      <c r="C748" s="44" t="s">
        <v>264</v>
      </c>
      <c r="H748" s="44" t="s">
        <v>964</v>
      </c>
      <c r="I748" s="44" t="s">
        <v>965</v>
      </c>
      <c r="N748" s="44" t="s">
        <v>2540</v>
      </c>
      <c r="O748" s="44" t="s">
        <v>2541</v>
      </c>
    </row>
    <row r="749" spans="1:15" x14ac:dyDescent="0.35">
      <c r="A749" s="272" t="s">
        <v>2277</v>
      </c>
      <c r="B749" s="44" t="s">
        <v>265</v>
      </c>
      <c r="C749" s="44" t="s">
        <v>266</v>
      </c>
      <c r="H749" s="44" t="s">
        <v>966</v>
      </c>
      <c r="I749" s="44" t="s">
        <v>967</v>
      </c>
      <c r="N749" s="44" t="s">
        <v>2542</v>
      </c>
      <c r="O749" s="44" t="s">
        <v>2543</v>
      </c>
    </row>
    <row r="750" spans="1:15" x14ac:dyDescent="0.35">
      <c r="A750" s="272" t="s">
        <v>2278</v>
      </c>
      <c r="B750" s="44" t="s">
        <v>267</v>
      </c>
      <c r="C750" s="44" t="s">
        <v>268</v>
      </c>
      <c r="H750" s="44" t="s">
        <v>968</v>
      </c>
      <c r="I750" s="44" t="s">
        <v>969</v>
      </c>
      <c r="N750" s="44" t="s">
        <v>2544</v>
      </c>
      <c r="O750" s="44" t="s">
        <v>2545</v>
      </c>
    </row>
    <row r="751" spans="1:15" x14ac:dyDescent="0.35">
      <c r="A751" s="272" t="s">
        <v>2279</v>
      </c>
      <c r="B751" s="44" t="s">
        <v>269</v>
      </c>
      <c r="H751" s="44" t="s">
        <v>970</v>
      </c>
      <c r="N751" s="44" t="s">
        <v>2546</v>
      </c>
    </row>
    <row r="752" spans="1:15" x14ac:dyDescent="0.35">
      <c r="A752" s="272" t="s">
        <v>2280</v>
      </c>
      <c r="B752" s="44" t="s">
        <v>270</v>
      </c>
      <c r="C752" s="44" t="s">
        <v>197</v>
      </c>
      <c r="H752" s="44" t="s">
        <v>971</v>
      </c>
      <c r="I752" s="44" t="s">
        <v>972</v>
      </c>
      <c r="N752" s="44" t="s">
        <v>2548</v>
      </c>
      <c r="O752" s="44" t="s">
        <v>2176</v>
      </c>
    </row>
    <row r="753" spans="1:16" x14ac:dyDescent="0.35">
      <c r="A753" s="272" t="s">
        <v>2281</v>
      </c>
      <c r="B753" s="44" t="s">
        <v>271</v>
      </c>
      <c r="C753" s="44" t="s">
        <v>272</v>
      </c>
      <c r="H753" s="44" t="s">
        <v>973</v>
      </c>
      <c r="I753" s="44" t="s">
        <v>974</v>
      </c>
      <c r="N753" s="44" t="s">
        <v>2549</v>
      </c>
      <c r="O753" s="44" t="s">
        <v>2550</v>
      </c>
    </row>
    <row r="754" spans="1:16" ht="29" x14ac:dyDescent="0.35">
      <c r="A754" s="272" t="s">
        <v>2282</v>
      </c>
      <c r="B754" s="44" t="s">
        <v>273</v>
      </c>
      <c r="H754" s="44" t="s">
        <v>975</v>
      </c>
      <c r="N754" s="44" t="s">
        <v>2551</v>
      </c>
    </row>
    <row r="755" spans="1:16" x14ac:dyDescent="0.35">
      <c r="A755" s="272" t="s">
        <v>2283</v>
      </c>
      <c r="B755" s="44" t="s">
        <v>9</v>
      </c>
      <c r="H755" s="44" t="s">
        <v>508</v>
      </c>
      <c r="N755" s="44" t="s">
        <v>1463</v>
      </c>
    </row>
    <row r="756" spans="1:16" x14ac:dyDescent="0.35">
      <c r="A756" s="272" t="s">
        <v>2284</v>
      </c>
      <c r="B756" s="44" t="s">
        <v>274</v>
      </c>
      <c r="C756" s="44" t="s">
        <v>275</v>
      </c>
      <c r="H756" s="44" t="s">
        <v>978</v>
      </c>
      <c r="I756" s="44" t="s">
        <v>979</v>
      </c>
      <c r="N756" s="44" t="s">
        <v>2562</v>
      </c>
      <c r="O756" s="44" t="s">
        <v>2563</v>
      </c>
    </row>
    <row r="757" spans="1:16" x14ac:dyDescent="0.35">
      <c r="A757" s="272" t="s">
        <v>2285</v>
      </c>
      <c r="B757" s="44" t="s">
        <v>276</v>
      </c>
      <c r="C757" s="44" t="s">
        <v>277</v>
      </c>
      <c r="H757" s="44" t="s">
        <v>980</v>
      </c>
      <c r="I757" s="44" t="s">
        <v>981</v>
      </c>
      <c r="N757" s="44" t="s">
        <v>2564</v>
      </c>
      <c r="O757" s="44" t="s">
        <v>2565</v>
      </c>
    </row>
    <row r="758" spans="1:16" x14ac:dyDescent="0.35">
      <c r="A758" s="272" t="s">
        <v>2286</v>
      </c>
      <c r="B758" s="44" t="s">
        <v>278</v>
      </c>
      <c r="H758" s="44" t="s">
        <v>986</v>
      </c>
      <c r="N758" s="44" t="s">
        <v>2566</v>
      </c>
    </row>
    <row r="759" spans="1:16" x14ac:dyDescent="0.35">
      <c r="A759" s="272" t="s">
        <v>2287</v>
      </c>
      <c r="B759" s="44" t="s">
        <v>278</v>
      </c>
      <c r="C759" s="44" t="s">
        <v>279</v>
      </c>
      <c r="H759" s="44" t="s">
        <v>986</v>
      </c>
      <c r="I759" s="44" t="s">
        <v>987</v>
      </c>
      <c r="N759" s="44" t="s">
        <v>2566</v>
      </c>
      <c r="O759" s="44" t="s">
        <v>2567</v>
      </c>
    </row>
    <row r="760" spans="1:16" x14ac:dyDescent="0.35">
      <c r="A760" s="272" t="s">
        <v>2288</v>
      </c>
      <c r="B760" s="44" t="s">
        <v>280</v>
      </c>
      <c r="C760" s="44" t="s">
        <v>281</v>
      </c>
      <c r="H760" s="44" t="s">
        <v>982</v>
      </c>
      <c r="I760" s="44" t="s">
        <v>983</v>
      </c>
      <c r="N760" s="44" t="s">
        <v>2568</v>
      </c>
      <c r="O760" s="44" t="s">
        <v>2569</v>
      </c>
    </row>
    <row r="761" spans="1:16" x14ac:dyDescent="0.35">
      <c r="A761" s="272" t="s">
        <v>2289</v>
      </c>
      <c r="B761" s="44" t="s">
        <v>282</v>
      </c>
      <c r="C761" s="44" t="s">
        <v>281</v>
      </c>
      <c r="H761" s="44" t="s">
        <v>984</v>
      </c>
      <c r="I761" s="44" t="s">
        <v>983</v>
      </c>
      <c r="N761" s="44" t="s">
        <v>2570</v>
      </c>
      <c r="O761" s="44" t="s">
        <v>2569</v>
      </c>
    </row>
    <row r="762" spans="1:16" x14ac:dyDescent="0.35">
      <c r="A762" s="272" t="s">
        <v>2290</v>
      </c>
      <c r="B762" s="44" t="s">
        <v>283</v>
      </c>
      <c r="C762" s="44" t="s">
        <v>281</v>
      </c>
      <c r="H762" s="44" t="s">
        <v>985</v>
      </c>
      <c r="I762" s="44" t="s">
        <v>983</v>
      </c>
      <c r="N762" s="44" t="s">
        <v>2571</v>
      </c>
      <c r="O762" s="44" t="s">
        <v>2569</v>
      </c>
    </row>
    <row r="763" spans="1:16" x14ac:dyDescent="0.35">
      <c r="A763" s="272" t="s">
        <v>2291</v>
      </c>
      <c r="B763" s="44" t="s">
        <v>284</v>
      </c>
      <c r="C763" s="44" t="s">
        <v>285</v>
      </c>
      <c r="H763" s="44" t="s">
        <v>919</v>
      </c>
      <c r="I763" s="44" t="s">
        <v>920</v>
      </c>
      <c r="N763" s="255" t="s">
        <v>2478</v>
      </c>
      <c r="O763" s="255" t="s">
        <v>2479</v>
      </c>
    </row>
    <row r="764" spans="1:16" x14ac:dyDescent="0.35">
      <c r="A764" s="272" t="s">
        <v>2292</v>
      </c>
      <c r="B764" s="44" t="s">
        <v>286</v>
      </c>
      <c r="C764" s="44" t="s">
        <v>287</v>
      </c>
      <c r="H764" s="44" t="s">
        <v>976</v>
      </c>
      <c r="I764" s="44" t="s">
        <v>977</v>
      </c>
      <c r="N764" s="44" t="s">
        <v>2555</v>
      </c>
      <c r="O764" s="44" t="s">
        <v>287</v>
      </c>
    </row>
    <row r="768" spans="1:16" x14ac:dyDescent="0.35">
      <c r="A768" s="263" t="s">
        <v>1423</v>
      </c>
      <c r="B768" s="255" t="s">
        <v>413</v>
      </c>
      <c r="C768" s="255"/>
      <c r="D768" s="255"/>
      <c r="H768" s="255" t="s">
        <v>1285</v>
      </c>
      <c r="I768" s="255"/>
      <c r="J768" s="255"/>
      <c r="N768" s="255" t="s">
        <v>2346</v>
      </c>
      <c r="O768" s="255"/>
      <c r="P768" s="255"/>
    </row>
    <row r="769" spans="1:16" x14ac:dyDescent="0.35">
      <c r="A769" s="263" t="s">
        <v>1424</v>
      </c>
      <c r="B769" s="255"/>
      <c r="C769" s="255"/>
      <c r="D769" s="255"/>
      <c r="H769" s="255"/>
      <c r="I769" s="255"/>
      <c r="J769" s="255"/>
      <c r="N769" s="255"/>
      <c r="O769" s="255"/>
      <c r="P769" s="255"/>
    </row>
    <row r="770" spans="1:16" x14ac:dyDescent="0.35">
      <c r="A770" s="263" t="s">
        <v>1425</v>
      </c>
      <c r="B770" s="255" t="s">
        <v>414</v>
      </c>
      <c r="C770" s="255" t="s">
        <v>415</v>
      </c>
      <c r="D770" s="255" t="s">
        <v>416</v>
      </c>
      <c r="H770" s="255" t="s">
        <v>1283</v>
      </c>
      <c r="I770" s="255" t="s">
        <v>1282</v>
      </c>
      <c r="J770" s="255" t="s">
        <v>1284</v>
      </c>
      <c r="N770" s="344" t="s">
        <v>2347</v>
      </c>
      <c r="O770" s="255" t="s">
        <v>2348</v>
      </c>
      <c r="P770" s="255" t="s">
        <v>2349</v>
      </c>
    </row>
    <row r="771" spans="1:16" x14ac:dyDescent="0.35">
      <c r="A771" s="263" t="s">
        <v>1426</v>
      </c>
      <c r="B771" s="344" t="s">
        <v>470</v>
      </c>
      <c r="C771" s="255" t="s">
        <v>417</v>
      </c>
      <c r="D771" s="255" t="s">
        <v>463</v>
      </c>
      <c r="H771" s="344" t="s">
        <v>1290</v>
      </c>
      <c r="I771" s="255" t="s">
        <v>1291</v>
      </c>
      <c r="J771" s="255" t="s">
        <v>471</v>
      </c>
      <c r="N771" s="884" t="s">
        <v>2350</v>
      </c>
      <c r="O771" t="s">
        <v>2351</v>
      </c>
      <c r="P771" s="255" t="s">
        <v>2180</v>
      </c>
    </row>
    <row r="772" spans="1:16" x14ac:dyDescent="0.35">
      <c r="A772" s="263" t="s">
        <v>1427</v>
      </c>
      <c r="B772" s="344"/>
      <c r="C772" s="255" t="s">
        <v>422</v>
      </c>
      <c r="D772" s="255" t="s">
        <v>463</v>
      </c>
      <c r="H772" s="344"/>
      <c r="I772" s="255" t="s">
        <v>1292</v>
      </c>
      <c r="J772" s="255" t="s">
        <v>471</v>
      </c>
      <c r="N772" s="884"/>
      <c r="O772" t="s">
        <v>2352</v>
      </c>
      <c r="P772" s="255" t="s">
        <v>2180</v>
      </c>
    </row>
    <row r="773" spans="1:16" x14ac:dyDescent="0.35">
      <c r="A773" s="263" t="s">
        <v>1428</v>
      </c>
      <c r="B773" s="344"/>
      <c r="C773" s="255" t="s">
        <v>483</v>
      </c>
      <c r="D773" s="255" t="s">
        <v>484</v>
      </c>
      <c r="H773" s="344"/>
      <c r="I773" s="255" t="s">
        <v>1293</v>
      </c>
      <c r="J773" s="255" t="s">
        <v>488</v>
      </c>
      <c r="N773" s="884"/>
      <c r="O773" s="255" t="s">
        <v>2353</v>
      </c>
      <c r="P773" t="s">
        <v>708</v>
      </c>
    </row>
    <row r="774" spans="1:16" x14ac:dyDescent="0.35">
      <c r="A774" s="263" t="s">
        <v>1429</v>
      </c>
      <c r="B774" s="344"/>
      <c r="C774" s="255" t="s">
        <v>418</v>
      </c>
      <c r="D774" s="255" t="s">
        <v>457</v>
      </c>
      <c r="H774" s="344"/>
      <c r="I774" s="255" t="s">
        <v>1294</v>
      </c>
      <c r="J774" s="255" t="s">
        <v>1295</v>
      </c>
      <c r="N774" s="884"/>
      <c r="O774" s="255" t="s">
        <v>2354</v>
      </c>
      <c r="P774" t="s">
        <v>711</v>
      </c>
    </row>
    <row r="775" spans="1:16" x14ac:dyDescent="0.35">
      <c r="A775" s="263" t="s">
        <v>1430</v>
      </c>
      <c r="B775" s="344" t="s">
        <v>419</v>
      </c>
      <c r="C775" s="255" t="s">
        <v>421</v>
      </c>
      <c r="D775" s="255" t="s">
        <v>468</v>
      </c>
      <c r="H775" s="344" t="s">
        <v>1296</v>
      </c>
      <c r="I775" s="255" t="s">
        <v>1297</v>
      </c>
      <c r="J775" s="255" t="s">
        <v>1338</v>
      </c>
      <c r="N775" s="344" t="s">
        <v>2355</v>
      </c>
      <c r="O775" t="s">
        <v>2356</v>
      </c>
      <c r="P775" s="255" t="s">
        <v>2421</v>
      </c>
    </row>
    <row r="776" spans="1:16" x14ac:dyDescent="0.35">
      <c r="A776" s="263" t="s">
        <v>1431</v>
      </c>
      <c r="B776" s="344" t="s">
        <v>430</v>
      </c>
      <c r="C776" s="255" t="s">
        <v>431</v>
      </c>
      <c r="D776" s="255" t="s">
        <v>465</v>
      </c>
      <c r="H776" s="344" t="s">
        <v>1298</v>
      </c>
      <c r="I776" s="255" t="s">
        <v>1299</v>
      </c>
      <c r="J776" s="255" t="s">
        <v>490</v>
      </c>
      <c r="N776" s="344" t="s">
        <v>2357</v>
      </c>
      <c r="O776" t="s">
        <v>2358</v>
      </c>
      <c r="P776" t="s">
        <v>710</v>
      </c>
    </row>
    <row r="777" spans="1:16" x14ac:dyDescent="0.35">
      <c r="A777" s="263" t="s">
        <v>1432</v>
      </c>
      <c r="B777" s="344" t="s">
        <v>423</v>
      </c>
      <c r="C777" s="255" t="s">
        <v>424</v>
      </c>
      <c r="D777" s="255" t="s">
        <v>457</v>
      </c>
      <c r="H777" s="344" t="s">
        <v>1300</v>
      </c>
      <c r="I777" s="255" t="s">
        <v>1301</v>
      </c>
      <c r="J777" s="255" t="s">
        <v>491</v>
      </c>
      <c r="N777" s="884" t="s">
        <v>2359</v>
      </c>
      <c r="O777" t="s">
        <v>2360</v>
      </c>
      <c r="P777" t="s">
        <v>711</v>
      </c>
    </row>
    <row r="778" spans="1:16" x14ac:dyDescent="0.35">
      <c r="A778" s="263" t="s">
        <v>1433</v>
      </c>
      <c r="B778" s="344"/>
      <c r="C778" s="255" t="s">
        <v>425</v>
      </c>
      <c r="D778" s="255" t="s">
        <v>457</v>
      </c>
      <c r="H778" s="344"/>
      <c r="I778" s="255" t="s">
        <v>1302</v>
      </c>
      <c r="J778" s="255" t="s">
        <v>491</v>
      </c>
      <c r="N778" s="884"/>
      <c r="O778" t="s">
        <v>2361</v>
      </c>
      <c r="P778" t="s">
        <v>711</v>
      </c>
    </row>
    <row r="779" spans="1:16" x14ac:dyDescent="0.35">
      <c r="A779" s="263" t="s">
        <v>1434</v>
      </c>
      <c r="B779" s="344" t="s">
        <v>426</v>
      </c>
      <c r="C779" s="255" t="s">
        <v>427</v>
      </c>
      <c r="D779" s="255" t="s">
        <v>462</v>
      </c>
      <c r="H779" s="344" t="s">
        <v>1303</v>
      </c>
      <c r="I779" s="255" t="s">
        <v>1304</v>
      </c>
      <c r="J779" s="255" t="s">
        <v>460</v>
      </c>
      <c r="N779" s="884" t="s">
        <v>426</v>
      </c>
      <c r="O779" t="s">
        <v>2362</v>
      </c>
      <c r="P779" s="255" t="s">
        <v>2423</v>
      </c>
    </row>
    <row r="780" spans="1:16" x14ac:dyDescent="0.35">
      <c r="A780" s="263" t="s">
        <v>1435</v>
      </c>
      <c r="B780" s="344"/>
      <c r="C780" s="255" t="s">
        <v>428</v>
      </c>
      <c r="D780" s="255" t="s">
        <v>462</v>
      </c>
      <c r="H780" s="344"/>
      <c r="I780" s="255" t="s">
        <v>1305</v>
      </c>
      <c r="J780" s="255" t="s">
        <v>460</v>
      </c>
      <c r="N780" s="884"/>
      <c r="O780" t="s">
        <v>2363</v>
      </c>
      <c r="P780" s="255" t="s">
        <v>2423</v>
      </c>
    </row>
    <row r="781" spans="1:16" x14ac:dyDescent="0.35">
      <c r="A781" s="263" t="s">
        <v>1436</v>
      </c>
      <c r="B781" s="344"/>
      <c r="C781" s="255" t="s">
        <v>429</v>
      </c>
      <c r="D781" s="255" t="s">
        <v>462</v>
      </c>
      <c r="H781" s="344"/>
      <c r="I781" s="255" t="s">
        <v>1306</v>
      </c>
      <c r="J781" s="255" t="s">
        <v>460</v>
      </c>
      <c r="N781" s="884"/>
      <c r="O781" t="s">
        <v>2364</v>
      </c>
      <c r="P781" s="255" t="s">
        <v>2423</v>
      </c>
    </row>
    <row r="782" spans="1:16" x14ac:dyDescent="0.35">
      <c r="A782" s="263" t="s">
        <v>1437</v>
      </c>
      <c r="B782" s="344" t="s">
        <v>432</v>
      </c>
      <c r="C782" s="255" t="s">
        <v>433</v>
      </c>
      <c r="D782" s="255" t="s">
        <v>461</v>
      </c>
      <c r="H782" s="344" t="s">
        <v>1307</v>
      </c>
      <c r="I782" s="255" t="s">
        <v>1308</v>
      </c>
      <c r="J782" s="255" t="s">
        <v>451</v>
      </c>
      <c r="N782" s="884" t="s">
        <v>2365</v>
      </c>
      <c r="O782" t="s">
        <v>2366</v>
      </c>
      <c r="P782" s="255" t="s">
        <v>677</v>
      </c>
    </row>
    <row r="783" spans="1:16" x14ac:dyDescent="0.35">
      <c r="A783" s="263" t="s">
        <v>1438</v>
      </c>
      <c r="B783" s="344"/>
      <c r="C783" s="255" t="s">
        <v>434</v>
      </c>
      <c r="D783" s="255" t="s">
        <v>461</v>
      </c>
      <c r="H783" s="344"/>
      <c r="I783" s="255" t="s">
        <v>1309</v>
      </c>
      <c r="J783" s="255" t="s">
        <v>451</v>
      </c>
      <c r="N783" s="884"/>
      <c r="O783" t="s">
        <v>2367</v>
      </c>
      <c r="P783" s="255" t="s">
        <v>677</v>
      </c>
    </row>
    <row r="784" spans="1:16" x14ac:dyDescent="0.35">
      <c r="A784" s="263" t="s">
        <v>1439</v>
      </c>
      <c r="B784" s="344"/>
      <c r="C784" s="255" t="s">
        <v>435</v>
      </c>
      <c r="D784" s="255" t="s">
        <v>461</v>
      </c>
      <c r="H784" s="344"/>
      <c r="I784" s="255" t="s">
        <v>1310</v>
      </c>
      <c r="J784" s="255" t="s">
        <v>451</v>
      </c>
      <c r="N784" s="884"/>
      <c r="O784" t="s">
        <v>2368</v>
      </c>
      <c r="P784" s="255" t="s">
        <v>677</v>
      </c>
    </row>
    <row r="785" spans="1:16" x14ac:dyDescent="0.35">
      <c r="A785" s="263" t="s">
        <v>1440</v>
      </c>
      <c r="B785" s="344" t="s">
        <v>436</v>
      </c>
      <c r="C785" s="255" t="s">
        <v>437</v>
      </c>
      <c r="D785" s="255" t="s">
        <v>458</v>
      </c>
      <c r="H785" s="344" t="s">
        <v>1311</v>
      </c>
      <c r="I785" s="255" t="s">
        <v>1312</v>
      </c>
      <c r="J785" s="255" t="s">
        <v>420</v>
      </c>
      <c r="N785" s="884" t="s">
        <v>2369</v>
      </c>
      <c r="O785" t="s">
        <v>2370</v>
      </c>
      <c r="P785" s="255" t="s">
        <v>628</v>
      </c>
    </row>
    <row r="786" spans="1:16" x14ac:dyDescent="0.35">
      <c r="A786" s="263" t="s">
        <v>1441</v>
      </c>
      <c r="B786" s="344"/>
      <c r="C786" s="255" t="s">
        <v>438</v>
      </c>
      <c r="D786" s="255" t="s">
        <v>458</v>
      </c>
      <c r="H786" s="344"/>
      <c r="I786" s="255" t="s">
        <v>1313</v>
      </c>
      <c r="J786" s="255" t="s">
        <v>420</v>
      </c>
      <c r="N786" s="884"/>
      <c r="O786" t="s">
        <v>2371</v>
      </c>
      <c r="P786" s="255" t="s">
        <v>628</v>
      </c>
    </row>
    <row r="787" spans="1:16" x14ac:dyDescent="0.35">
      <c r="A787" s="263" t="s">
        <v>1442</v>
      </c>
      <c r="B787" s="344"/>
      <c r="C787" s="255" t="s">
        <v>439</v>
      </c>
      <c r="D787" s="255" t="s">
        <v>458</v>
      </c>
      <c r="H787" s="344"/>
      <c r="I787" s="255" t="s">
        <v>1314</v>
      </c>
      <c r="J787" s="255" t="s">
        <v>420</v>
      </c>
      <c r="N787" s="884"/>
      <c r="O787" t="s">
        <v>2372</v>
      </c>
      <c r="P787" s="255" t="s">
        <v>628</v>
      </c>
    </row>
    <row r="788" spans="1:16" x14ac:dyDescent="0.35">
      <c r="A788" s="263" t="s">
        <v>1443</v>
      </c>
      <c r="B788" s="344"/>
      <c r="C788" s="255" t="s">
        <v>440</v>
      </c>
      <c r="D788" s="255" t="s">
        <v>458</v>
      </c>
      <c r="H788" s="344"/>
      <c r="I788" s="255" t="s">
        <v>1315</v>
      </c>
      <c r="J788" s="255" t="s">
        <v>420</v>
      </c>
      <c r="N788" s="884"/>
      <c r="O788" t="s">
        <v>2373</v>
      </c>
      <c r="P788" s="255" t="s">
        <v>628</v>
      </c>
    </row>
    <row r="789" spans="1:16" x14ac:dyDescent="0.35">
      <c r="A789" s="263" t="s">
        <v>1444</v>
      </c>
      <c r="B789" s="344"/>
      <c r="C789" s="255" t="s">
        <v>441</v>
      </c>
      <c r="D789" s="255" t="s">
        <v>458</v>
      </c>
      <c r="H789" s="344"/>
      <c r="I789" s="255" t="s">
        <v>1316</v>
      </c>
      <c r="J789" s="255" t="s">
        <v>420</v>
      </c>
      <c r="N789" s="884"/>
      <c r="O789" s="255" t="s">
        <v>2374</v>
      </c>
      <c r="P789" s="255" t="s">
        <v>628</v>
      </c>
    </row>
    <row r="790" spans="1:16" x14ac:dyDescent="0.35">
      <c r="A790" s="263" t="s">
        <v>1445</v>
      </c>
      <c r="B790" s="344" t="s">
        <v>443</v>
      </c>
      <c r="C790" s="255" t="s">
        <v>442</v>
      </c>
      <c r="D790" s="255" t="s">
        <v>459</v>
      </c>
      <c r="H790" s="344" t="s">
        <v>1318</v>
      </c>
      <c r="I790" s="255" t="s">
        <v>1320</v>
      </c>
      <c r="J790" s="255" t="s">
        <v>469</v>
      </c>
      <c r="N790" s="344" t="s">
        <v>2375</v>
      </c>
      <c r="O790" t="s">
        <v>2376</v>
      </c>
      <c r="P790" s="315" t="s">
        <v>678</v>
      </c>
    </row>
    <row r="791" spans="1:16" x14ac:dyDescent="0.35">
      <c r="A791" s="263" t="s">
        <v>1446</v>
      </c>
      <c r="B791" s="344" t="s">
        <v>444</v>
      </c>
      <c r="C791" s="255" t="s">
        <v>445</v>
      </c>
      <c r="D791" s="255" t="s">
        <v>463</v>
      </c>
      <c r="H791" s="344" t="s">
        <v>1321</v>
      </c>
      <c r="I791" s="255" t="s">
        <v>1322</v>
      </c>
      <c r="J791" s="255" t="s">
        <v>471</v>
      </c>
      <c r="N791" s="884" t="s">
        <v>2379</v>
      </c>
      <c r="O791" s="255" t="s">
        <v>2381</v>
      </c>
      <c r="P791" s="255" t="s">
        <v>2180</v>
      </c>
    </row>
    <row r="792" spans="1:16" x14ac:dyDescent="0.35">
      <c r="A792" s="263" t="s">
        <v>1447</v>
      </c>
      <c r="B792" s="344"/>
      <c r="C792" s="255" t="s">
        <v>446</v>
      </c>
      <c r="D792" s="255" t="s">
        <v>463</v>
      </c>
      <c r="H792" s="344"/>
      <c r="I792" s="255" t="s">
        <v>1323</v>
      </c>
      <c r="J792" s="255" t="s">
        <v>471</v>
      </c>
      <c r="N792" s="884"/>
      <c r="O792" s="255" t="s">
        <v>2382</v>
      </c>
      <c r="P792" s="255" t="s">
        <v>2180</v>
      </c>
    </row>
    <row r="793" spans="1:16" x14ac:dyDescent="0.35">
      <c r="A793" s="263" t="s">
        <v>1448</v>
      </c>
      <c r="B793" s="258" t="s">
        <v>1326</v>
      </c>
      <c r="C793" s="255" t="s">
        <v>447</v>
      </c>
      <c r="D793" s="255" t="s">
        <v>464</v>
      </c>
      <c r="H793" s="258" t="s">
        <v>1324</v>
      </c>
      <c r="I793" s="255" t="s">
        <v>1327</v>
      </c>
      <c r="J793" s="255" t="s">
        <v>1339</v>
      </c>
      <c r="N793" s="344" t="s">
        <v>2384</v>
      </c>
      <c r="O793" t="s">
        <v>2385</v>
      </c>
      <c r="P793" s="255" t="s">
        <v>705</v>
      </c>
    </row>
    <row r="794" spans="1:16" x14ac:dyDescent="0.35">
      <c r="A794" s="263" t="s">
        <v>1449</v>
      </c>
      <c r="B794" s="344" t="s">
        <v>448</v>
      </c>
      <c r="C794" s="255" t="s">
        <v>449</v>
      </c>
      <c r="D794" s="255" t="s">
        <v>467</v>
      </c>
      <c r="H794" s="344" t="s">
        <v>1328</v>
      </c>
      <c r="I794" s="255" t="s">
        <v>1329</v>
      </c>
      <c r="J794" s="255" t="s">
        <v>1244</v>
      </c>
      <c r="N794" s="884" t="s">
        <v>2386</v>
      </c>
      <c r="O794" t="s">
        <v>2388</v>
      </c>
      <c r="P794" s="255" t="s">
        <v>2432</v>
      </c>
    </row>
    <row r="795" spans="1:16" x14ac:dyDescent="0.35">
      <c r="A795" s="263" t="s">
        <v>1450</v>
      </c>
      <c r="B795" s="344"/>
      <c r="C795" s="255" t="s">
        <v>450</v>
      </c>
      <c r="D795" s="255" t="s">
        <v>467</v>
      </c>
      <c r="H795" s="344"/>
      <c r="I795" s="255" t="s">
        <v>1330</v>
      </c>
      <c r="J795" s="255" t="s">
        <v>1244</v>
      </c>
      <c r="N795" s="884"/>
      <c r="O795" t="s">
        <v>2389</v>
      </c>
      <c r="P795" s="255" t="s">
        <v>2432</v>
      </c>
    </row>
    <row r="796" spans="1:16" x14ac:dyDescent="0.35">
      <c r="A796" s="263" t="s">
        <v>1451</v>
      </c>
      <c r="B796" s="344" t="s">
        <v>452</v>
      </c>
      <c r="C796" s="255" t="s">
        <v>453</v>
      </c>
      <c r="D796" s="255" t="s">
        <v>466</v>
      </c>
      <c r="H796" s="344" t="s">
        <v>1335</v>
      </c>
      <c r="I796" s="255" t="s">
        <v>1332</v>
      </c>
      <c r="J796" s="255" t="s">
        <v>481</v>
      </c>
      <c r="N796" s="884" t="s">
        <v>2390</v>
      </c>
      <c r="O796" t="s">
        <v>2391</v>
      </c>
      <c r="P796" s="255" t="s">
        <v>706</v>
      </c>
    </row>
    <row r="797" spans="1:16" x14ac:dyDescent="0.35">
      <c r="A797" s="263" t="s">
        <v>1452</v>
      </c>
      <c r="B797" s="344"/>
      <c r="C797" s="255" t="s">
        <v>454</v>
      </c>
      <c r="D797" s="255" t="s">
        <v>466</v>
      </c>
      <c r="H797" s="344"/>
      <c r="I797" s="255" t="s">
        <v>1334</v>
      </c>
      <c r="J797" s="255" t="s">
        <v>481</v>
      </c>
      <c r="N797" s="884"/>
      <c r="O797" s="255" t="s">
        <v>2392</v>
      </c>
      <c r="P797" s="255" t="s">
        <v>706</v>
      </c>
    </row>
    <row r="798" spans="1:16" x14ac:dyDescent="0.35">
      <c r="A798" s="263" t="s">
        <v>1453</v>
      </c>
      <c r="B798" s="344" t="s">
        <v>455</v>
      </c>
      <c r="C798" s="255" t="s">
        <v>456</v>
      </c>
      <c r="D798" s="255" t="s">
        <v>457</v>
      </c>
      <c r="H798" s="344" t="s">
        <v>1336</v>
      </c>
      <c r="I798" s="255" t="s">
        <v>1337</v>
      </c>
      <c r="J798" s="255" t="s">
        <v>491</v>
      </c>
      <c r="N798" s="344" t="s">
        <v>2394</v>
      </c>
      <c r="O798" t="s">
        <v>2395</v>
      </c>
      <c r="P798" t="s">
        <v>711</v>
      </c>
    </row>
    <row r="800" spans="1:16" x14ac:dyDescent="0.35">
      <c r="A800" s="262" t="s">
        <v>1476</v>
      </c>
      <c r="B800" s="255" t="s">
        <v>1340</v>
      </c>
      <c r="C800" s="255"/>
      <c r="D800" s="255"/>
      <c r="H800" s="255" t="s">
        <v>1342</v>
      </c>
      <c r="I800" s="255"/>
      <c r="J800" s="255"/>
      <c r="N800" s="255" t="s">
        <v>2399</v>
      </c>
      <c r="O800" s="255"/>
      <c r="P800" s="255"/>
    </row>
    <row r="801" spans="1:16" x14ac:dyDescent="0.35">
      <c r="A801" s="262" t="s">
        <v>1477</v>
      </c>
      <c r="B801" s="255"/>
      <c r="C801" s="255"/>
      <c r="D801" s="255"/>
      <c r="H801" s="255"/>
      <c r="I801" s="255"/>
      <c r="J801" s="255"/>
      <c r="N801" s="255"/>
      <c r="O801" s="255"/>
      <c r="P801" s="255"/>
    </row>
    <row r="802" spans="1:16" x14ac:dyDescent="0.35">
      <c r="A802" s="262" t="s">
        <v>1478</v>
      </c>
      <c r="B802" s="255" t="s">
        <v>472</v>
      </c>
      <c r="C802" s="255" t="s">
        <v>473</v>
      </c>
      <c r="D802" s="255" t="s">
        <v>416</v>
      </c>
      <c r="H802" s="255" t="s">
        <v>1343</v>
      </c>
      <c r="I802" s="255" t="s">
        <v>1344</v>
      </c>
      <c r="J802" s="255" t="s">
        <v>1345</v>
      </c>
      <c r="N802" t="s">
        <v>2397</v>
      </c>
      <c r="O802" t="s">
        <v>2398</v>
      </c>
      <c r="P802" s="255" t="s">
        <v>2349</v>
      </c>
    </row>
    <row r="803" spans="1:16" x14ac:dyDescent="0.35">
      <c r="A803" s="262" t="s">
        <v>1479</v>
      </c>
      <c r="B803" s="255" t="s">
        <v>474</v>
      </c>
      <c r="C803" s="255" t="s">
        <v>475</v>
      </c>
      <c r="D803" s="255" t="s">
        <v>458</v>
      </c>
      <c r="H803" s="255" t="s">
        <v>1346</v>
      </c>
      <c r="I803" s="255" t="s">
        <v>1347</v>
      </c>
      <c r="J803" s="255" t="s">
        <v>420</v>
      </c>
      <c r="N803" t="s">
        <v>2400</v>
      </c>
      <c r="O803" t="s">
        <v>2401</v>
      </c>
      <c r="P803" s="255" t="s">
        <v>628</v>
      </c>
    </row>
    <row r="804" spans="1:16" x14ac:dyDescent="0.35">
      <c r="A804" s="262" t="s">
        <v>1480</v>
      </c>
      <c r="B804" s="255" t="s">
        <v>290</v>
      </c>
      <c r="C804" s="255" t="s">
        <v>476</v>
      </c>
      <c r="D804" s="255" t="s">
        <v>458</v>
      </c>
      <c r="H804" s="255" t="s">
        <v>493</v>
      </c>
      <c r="I804" s="255" t="s">
        <v>1348</v>
      </c>
      <c r="J804" s="255" t="s">
        <v>420</v>
      </c>
      <c r="N804" t="s">
        <v>1422</v>
      </c>
      <c r="O804" t="s">
        <v>2402</v>
      </c>
      <c r="P804" s="255" t="s">
        <v>628</v>
      </c>
    </row>
    <row r="805" spans="1:16" x14ac:dyDescent="0.35">
      <c r="A805" s="262" t="s">
        <v>1481</v>
      </c>
      <c r="B805" s="255" t="s">
        <v>477</v>
      </c>
      <c r="C805" s="255" t="s">
        <v>478</v>
      </c>
      <c r="D805" s="255" t="s">
        <v>459</v>
      </c>
      <c r="H805" s="255" t="s">
        <v>1349</v>
      </c>
      <c r="I805" s="255" t="s">
        <v>1350</v>
      </c>
      <c r="J805" s="255" t="s">
        <v>469</v>
      </c>
      <c r="N805" t="s">
        <v>2403</v>
      </c>
      <c r="O805" t="s">
        <v>2404</v>
      </c>
      <c r="P805" t="s">
        <v>678</v>
      </c>
    </row>
    <row r="806" spans="1:16" x14ac:dyDescent="0.35">
      <c r="A806" s="262" t="s">
        <v>1482</v>
      </c>
      <c r="B806" s="255" t="s">
        <v>480</v>
      </c>
      <c r="C806" s="255" t="s">
        <v>479</v>
      </c>
      <c r="D806" s="255" t="s">
        <v>461</v>
      </c>
      <c r="H806" s="255" t="s">
        <v>1351</v>
      </c>
      <c r="I806" s="255" t="s">
        <v>1352</v>
      </c>
      <c r="J806" s="255" t="s">
        <v>451</v>
      </c>
      <c r="N806" s="255" t="s">
        <v>2405</v>
      </c>
      <c r="O806" s="255" t="s">
        <v>2406</v>
      </c>
      <c r="P806" s="255" t="s">
        <v>677</v>
      </c>
    </row>
    <row r="807" spans="1:16" x14ac:dyDescent="0.35">
      <c r="A807" s="262" t="s">
        <v>1483</v>
      </c>
      <c r="B807" s="255" t="s">
        <v>1341</v>
      </c>
      <c r="C807" s="255"/>
      <c r="D807" s="255"/>
      <c r="H807" s="255" t="s">
        <v>1353</v>
      </c>
      <c r="I807" s="255"/>
      <c r="J807" s="255"/>
      <c r="N807" s="255" t="s">
        <v>2409</v>
      </c>
      <c r="O807" s="255"/>
      <c r="P807" s="255"/>
    </row>
  </sheetData>
  <sheetProtection algorithmName="SHA-512" hashValue="NEg1GL+VZ1sd/8yw8LtAv6b90DNcQMYpfPzGd1+rIxeGxzh5O4s//8EKRo6FKwR29dXSr0x/Mufcvo15o0i0YQ==" saltValue="U320/8sEiXxC7VyhVx2NIQ==" spinCount="100000" sheet="1" objects="1" scenarios="1"/>
  <mergeCells count="40">
    <mergeCell ref="J669:L669"/>
    <mergeCell ref="H669:H670"/>
    <mergeCell ref="H671:H672"/>
    <mergeCell ref="H673:H674"/>
    <mergeCell ref="B673:B674"/>
    <mergeCell ref="B669:B670"/>
    <mergeCell ref="C669:C670"/>
    <mergeCell ref="D669:F669"/>
    <mergeCell ref="B671:B672"/>
    <mergeCell ref="N2:S2"/>
    <mergeCell ref="H2:M2"/>
    <mergeCell ref="B2:G2"/>
    <mergeCell ref="B652:B653"/>
    <mergeCell ref="H646:H647"/>
    <mergeCell ref="H644:H645"/>
    <mergeCell ref="H648:H649"/>
    <mergeCell ref="H650:H651"/>
    <mergeCell ref="H652:H653"/>
    <mergeCell ref="B644:B645"/>
    <mergeCell ref="B646:B647"/>
    <mergeCell ref="B648:B649"/>
    <mergeCell ref="B650:B651"/>
    <mergeCell ref="N644:N645"/>
    <mergeCell ref="N652:N653"/>
    <mergeCell ref="N650:N651"/>
    <mergeCell ref="N796:N797"/>
    <mergeCell ref="P669:R669"/>
    <mergeCell ref="O669:O670"/>
    <mergeCell ref="N671:N672"/>
    <mergeCell ref="N673:N674"/>
    <mergeCell ref="N669:N670"/>
    <mergeCell ref="N771:N774"/>
    <mergeCell ref="N777:N778"/>
    <mergeCell ref="N779:N781"/>
    <mergeCell ref="N782:N784"/>
    <mergeCell ref="N648:N649"/>
    <mergeCell ref="N646:N647"/>
    <mergeCell ref="N785:N789"/>
    <mergeCell ref="N791:N792"/>
    <mergeCell ref="N794:N795"/>
  </mergeCells>
  <phoneticPr fontId="20" type="noConversion"/>
  <hyperlinks>
    <hyperlink ref="B638" location="_ftn4" display="_ftn4" xr:uid="{463C5CB7-414C-4A40-B5C8-D711150570A7}"/>
    <hyperlink ref="B639" location="_ftn5" display="_ftn5" xr:uid="{BA143159-85C5-4A34-9066-00C8DC552273}"/>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4FF94-B1EC-4451-9481-5A46E4F115FC}">
  <sheetPr codeName="Sheet28"/>
  <dimension ref="A1:DN48"/>
  <sheetViews>
    <sheetView zoomScale="75" zoomScaleNormal="75" workbookViewId="0">
      <selection activeCell="H12" sqref="A1:XFD1048576"/>
    </sheetView>
  </sheetViews>
  <sheetFormatPr defaultRowHeight="14.5" x14ac:dyDescent="0.35"/>
  <cols>
    <col min="1" max="1" width="10.453125" style="347" bestFit="1" customWidth="1"/>
    <col min="2" max="2" width="34" style="347" customWidth="1"/>
    <col min="3" max="3" width="11.90625" style="347" customWidth="1"/>
    <col min="4" max="4" width="12.08984375" style="347" customWidth="1"/>
    <col min="5" max="5" width="11.54296875" style="347" customWidth="1"/>
    <col min="6" max="7" width="11.36328125" style="347" customWidth="1"/>
    <col min="8" max="8" width="35.36328125" style="347" customWidth="1"/>
    <col min="9" max="9" width="13.08984375" style="347" customWidth="1"/>
    <col min="10" max="10" width="10.54296875" style="347" customWidth="1"/>
    <col min="11" max="11" width="10.81640625" style="347" customWidth="1"/>
    <col min="12" max="13" width="11.7265625" style="347" customWidth="1"/>
    <col min="14" max="14" width="31.453125" style="347" customWidth="1"/>
    <col min="15" max="37" width="8.7265625" style="347"/>
    <col min="38" max="38" width="37.26953125" style="347" customWidth="1"/>
    <col min="39" max="40" width="8.7265625" style="347"/>
    <col min="41" max="41" width="23.08984375" style="347" customWidth="1"/>
    <col min="42" max="76" width="8.7265625" style="347"/>
    <col min="77" max="77" width="41.54296875" style="347" customWidth="1"/>
    <col min="78" max="16384" width="8.7265625" style="347"/>
  </cols>
  <sheetData>
    <row r="1" spans="1:118" ht="15.5" x14ac:dyDescent="0.35">
      <c r="A1" s="345">
        <v>1</v>
      </c>
      <c r="B1" s="346">
        <v>2</v>
      </c>
      <c r="C1" s="345">
        <v>3</v>
      </c>
      <c r="D1" s="346">
        <v>4</v>
      </c>
      <c r="E1" s="345">
        <v>5</v>
      </c>
      <c r="F1" s="346">
        <v>6</v>
      </c>
      <c r="G1" s="345">
        <v>7</v>
      </c>
      <c r="H1" s="346">
        <v>8</v>
      </c>
      <c r="I1" s="345">
        <v>9</v>
      </c>
      <c r="J1" s="346">
        <v>10</v>
      </c>
      <c r="K1" s="345">
        <v>11</v>
      </c>
      <c r="L1" s="346">
        <v>12</v>
      </c>
      <c r="M1" s="345">
        <v>13</v>
      </c>
      <c r="N1" s="346">
        <v>14</v>
      </c>
      <c r="O1" s="345">
        <v>15</v>
      </c>
      <c r="P1" s="346">
        <v>16</v>
      </c>
      <c r="Q1" s="345">
        <v>17</v>
      </c>
      <c r="R1" s="346">
        <v>18</v>
      </c>
      <c r="S1" s="345">
        <v>19</v>
      </c>
      <c r="T1" s="346">
        <v>20</v>
      </c>
      <c r="U1" s="345">
        <v>21</v>
      </c>
      <c r="V1" s="346">
        <v>22</v>
      </c>
      <c r="W1" s="345">
        <v>23</v>
      </c>
      <c r="X1" s="346">
        <v>24</v>
      </c>
      <c r="Y1" s="345">
        <v>25</v>
      </c>
      <c r="Z1" s="346">
        <v>26</v>
      </c>
      <c r="AA1" s="345">
        <v>27</v>
      </c>
      <c r="AB1" s="346">
        <v>28</v>
      </c>
      <c r="AC1" s="345">
        <v>29</v>
      </c>
      <c r="AD1" s="346">
        <v>30</v>
      </c>
      <c r="AE1" s="345">
        <v>31</v>
      </c>
      <c r="AF1" s="346">
        <v>32</v>
      </c>
      <c r="AG1" s="345">
        <v>33</v>
      </c>
      <c r="AH1" s="346">
        <v>34</v>
      </c>
      <c r="AI1" s="345">
        <v>35</v>
      </c>
      <c r="AJ1" s="346">
        <v>36</v>
      </c>
      <c r="AK1" s="345">
        <v>37</v>
      </c>
      <c r="AL1" s="346">
        <v>38</v>
      </c>
      <c r="AM1" s="345">
        <v>39</v>
      </c>
      <c r="AN1" s="346">
        <v>40</v>
      </c>
      <c r="AO1" s="346">
        <v>2</v>
      </c>
      <c r="AP1" s="345">
        <v>3</v>
      </c>
      <c r="AQ1" s="346">
        <v>4</v>
      </c>
      <c r="AR1" s="345">
        <v>5</v>
      </c>
      <c r="AS1" s="346">
        <v>6</v>
      </c>
      <c r="AT1" s="345">
        <v>7</v>
      </c>
      <c r="AU1" s="346">
        <v>8</v>
      </c>
      <c r="AV1" s="345">
        <v>9</v>
      </c>
      <c r="AW1" s="346">
        <v>10</v>
      </c>
      <c r="AX1" s="345">
        <v>11</v>
      </c>
      <c r="AY1" s="346">
        <v>12</v>
      </c>
      <c r="AZ1" s="345">
        <v>13</v>
      </c>
      <c r="BA1" s="346">
        <v>14</v>
      </c>
      <c r="BB1" s="345">
        <v>15</v>
      </c>
      <c r="BC1" s="346">
        <v>16</v>
      </c>
      <c r="BD1" s="345">
        <v>17</v>
      </c>
      <c r="BE1" s="346">
        <v>18</v>
      </c>
      <c r="BF1" s="345">
        <v>19</v>
      </c>
      <c r="BG1" s="346">
        <v>20</v>
      </c>
      <c r="BH1" s="345">
        <v>21</v>
      </c>
      <c r="BI1" s="346">
        <v>22</v>
      </c>
      <c r="BJ1" s="345">
        <v>23</v>
      </c>
      <c r="BK1" s="346">
        <v>24</v>
      </c>
      <c r="BL1" s="345">
        <v>25</v>
      </c>
      <c r="BM1" s="346">
        <v>26</v>
      </c>
      <c r="BN1" s="345">
        <v>27</v>
      </c>
      <c r="BO1" s="346">
        <v>28</v>
      </c>
      <c r="BP1" s="345">
        <v>29</v>
      </c>
      <c r="BQ1" s="346">
        <v>30</v>
      </c>
      <c r="BR1" s="345">
        <v>31</v>
      </c>
      <c r="BS1" s="346">
        <v>32</v>
      </c>
      <c r="BT1" s="345">
        <v>33</v>
      </c>
      <c r="BU1" s="346">
        <v>34</v>
      </c>
      <c r="BV1" s="345">
        <v>35</v>
      </c>
      <c r="BW1" s="346">
        <v>36</v>
      </c>
      <c r="BX1" s="345">
        <v>37</v>
      </c>
      <c r="BY1" s="346">
        <v>38</v>
      </c>
      <c r="BZ1" s="345">
        <v>39</v>
      </c>
      <c r="CA1" s="346">
        <v>40</v>
      </c>
      <c r="CB1" s="345">
        <v>2</v>
      </c>
      <c r="CC1" s="346">
        <v>3</v>
      </c>
      <c r="CD1" s="345">
        <v>4</v>
      </c>
      <c r="CE1" s="346">
        <v>5</v>
      </c>
      <c r="CF1" s="345">
        <v>6</v>
      </c>
      <c r="CG1" s="346">
        <v>7</v>
      </c>
      <c r="CH1" s="345">
        <v>8</v>
      </c>
      <c r="CI1" s="346">
        <v>9</v>
      </c>
      <c r="CJ1" s="345">
        <v>10</v>
      </c>
      <c r="CK1" s="346">
        <v>11</v>
      </c>
      <c r="CL1" s="345">
        <v>12</v>
      </c>
      <c r="CM1" s="346">
        <v>13</v>
      </c>
      <c r="CN1" s="345">
        <v>14</v>
      </c>
      <c r="CO1" s="346">
        <v>15</v>
      </c>
      <c r="CP1" s="345">
        <v>16</v>
      </c>
      <c r="CQ1" s="346">
        <v>17</v>
      </c>
      <c r="CR1" s="345">
        <v>18</v>
      </c>
      <c r="CS1" s="346">
        <v>19</v>
      </c>
      <c r="CT1" s="345">
        <v>20</v>
      </c>
      <c r="CU1" s="346">
        <v>21</v>
      </c>
      <c r="CV1" s="345">
        <v>22</v>
      </c>
      <c r="CW1" s="346">
        <v>23</v>
      </c>
      <c r="CX1" s="345">
        <v>24</v>
      </c>
      <c r="CY1" s="346">
        <v>25</v>
      </c>
      <c r="CZ1" s="345">
        <v>26</v>
      </c>
      <c r="DA1" s="346">
        <v>27</v>
      </c>
      <c r="DB1" s="345">
        <v>28</v>
      </c>
      <c r="DC1" s="346">
        <v>29</v>
      </c>
      <c r="DD1" s="345">
        <v>30</v>
      </c>
      <c r="DE1" s="346">
        <v>31</v>
      </c>
      <c r="DF1" s="345">
        <v>32</v>
      </c>
      <c r="DG1" s="346">
        <v>33</v>
      </c>
      <c r="DH1" s="345">
        <v>34</v>
      </c>
      <c r="DI1" s="346">
        <v>35</v>
      </c>
      <c r="DJ1" s="345">
        <v>36</v>
      </c>
      <c r="DK1" s="346">
        <v>37</v>
      </c>
      <c r="DL1" s="346">
        <v>38</v>
      </c>
      <c r="DM1" s="345">
        <v>39</v>
      </c>
      <c r="DN1" s="346">
        <v>40</v>
      </c>
    </row>
    <row r="2" spans="1:118" ht="15.5" x14ac:dyDescent="0.35">
      <c r="A2" s="348"/>
      <c r="B2" s="894" t="s">
        <v>674</v>
      </c>
      <c r="C2" s="895"/>
      <c r="D2" s="895"/>
      <c r="E2" s="895"/>
      <c r="F2" s="895"/>
      <c r="G2" s="895"/>
      <c r="H2" s="895"/>
      <c r="I2" s="895"/>
      <c r="J2" s="895"/>
      <c r="K2" s="895"/>
      <c r="L2" s="895"/>
      <c r="M2" s="895"/>
      <c r="N2" s="895"/>
      <c r="O2" s="895"/>
      <c r="P2" s="895"/>
      <c r="Q2" s="895"/>
      <c r="R2" s="895"/>
      <c r="S2" s="895"/>
      <c r="T2" s="895"/>
      <c r="U2" s="895"/>
      <c r="V2" s="895"/>
      <c r="W2" s="895"/>
      <c r="X2" s="895"/>
      <c r="Y2" s="895"/>
      <c r="Z2" s="895"/>
      <c r="AA2" s="895"/>
      <c r="AB2" s="895"/>
      <c r="AC2" s="895"/>
      <c r="AD2" s="895"/>
      <c r="AE2" s="895"/>
      <c r="AF2" s="895"/>
      <c r="AG2" s="895"/>
      <c r="AH2" s="895"/>
      <c r="AI2" s="895"/>
      <c r="AJ2" s="895"/>
      <c r="AK2" s="895"/>
      <c r="AL2" s="895"/>
      <c r="AM2" s="895"/>
      <c r="AN2" s="895"/>
      <c r="AO2" s="896" t="s">
        <v>676</v>
      </c>
      <c r="AP2" s="897"/>
      <c r="AQ2" s="897"/>
      <c r="AR2" s="897"/>
      <c r="AS2" s="897"/>
      <c r="AT2" s="897"/>
      <c r="AU2" s="897"/>
      <c r="AV2" s="897"/>
      <c r="AW2" s="897"/>
      <c r="AX2" s="897"/>
      <c r="AY2" s="897"/>
      <c r="AZ2" s="897"/>
      <c r="BA2" s="897"/>
      <c r="BB2" s="897"/>
      <c r="BC2" s="897"/>
      <c r="BD2" s="897"/>
      <c r="BE2" s="897"/>
      <c r="BF2" s="897"/>
      <c r="BG2" s="897"/>
      <c r="BH2" s="897"/>
      <c r="BI2" s="897"/>
      <c r="BJ2" s="897"/>
      <c r="BK2" s="897"/>
      <c r="BL2" s="897"/>
      <c r="BM2" s="897"/>
      <c r="BN2" s="897"/>
      <c r="BO2" s="897"/>
      <c r="BP2" s="897"/>
      <c r="BQ2" s="897"/>
      <c r="BR2" s="897"/>
      <c r="BS2" s="897"/>
      <c r="BT2" s="897"/>
      <c r="BU2" s="897"/>
      <c r="BV2" s="897"/>
      <c r="BW2" s="897"/>
      <c r="BX2" s="897"/>
      <c r="BY2" s="897"/>
      <c r="BZ2" s="897"/>
      <c r="CA2" s="898"/>
      <c r="CB2" s="349" t="s">
        <v>675</v>
      </c>
      <c r="CC2" s="350"/>
      <c r="CD2" s="350"/>
      <c r="CE2" s="350"/>
      <c r="CF2" s="350"/>
      <c r="CG2" s="350"/>
      <c r="CH2" s="350"/>
      <c r="CI2" s="350"/>
      <c r="CJ2" s="350"/>
      <c r="CK2" s="350"/>
      <c r="CL2" s="350"/>
      <c r="CM2" s="350"/>
      <c r="CN2" s="350"/>
      <c r="CO2" s="350"/>
      <c r="CP2" s="350"/>
      <c r="CQ2" s="350"/>
      <c r="CR2" s="350"/>
      <c r="CS2" s="350"/>
      <c r="CT2" s="350"/>
      <c r="CU2" s="350"/>
      <c r="CV2" s="350"/>
      <c r="CW2" s="350"/>
      <c r="CX2" s="350"/>
      <c r="CY2" s="350"/>
      <c r="CZ2" s="350"/>
      <c r="DA2" s="350"/>
      <c r="DB2" s="350"/>
      <c r="DC2" s="350"/>
      <c r="DD2" s="350"/>
      <c r="DE2" s="350"/>
      <c r="DF2" s="350"/>
      <c r="DG2" s="350"/>
      <c r="DH2" s="350"/>
      <c r="DI2" s="350"/>
      <c r="DJ2" s="350"/>
      <c r="DK2" s="350"/>
    </row>
    <row r="3" spans="1:118" x14ac:dyDescent="0.35">
      <c r="A3" s="348" t="s">
        <v>673</v>
      </c>
      <c r="B3" s="348"/>
      <c r="C3" s="348"/>
      <c r="D3" s="348"/>
      <c r="E3" s="348"/>
      <c r="F3" s="348"/>
      <c r="G3" s="348"/>
      <c r="H3" s="348"/>
      <c r="I3" s="348"/>
      <c r="J3" s="348"/>
      <c r="K3" s="348"/>
      <c r="L3" s="348"/>
      <c r="M3" s="348"/>
      <c r="N3" s="348"/>
      <c r="O3" s="348"/>
      <c r="P3" s="348"/>
      <c r="Q3" s="348"/>
      <c r="R3" s="348"/>
      <c r="S3" s="348"/>
    </row>
    <row r="4" spans="1:118" x14ac:dyDescent="0.35">
      <c r="A4" s="348" t="s">
        <v>2654</v>
      </c>
      <c r="B4" s="348" t="s">
        <v>1032</v>
      </c>
      <c r="C4" s="348"/>
      <c r="D4" s="348"/>
      <c r="E4" s="348"/>
      <c r="F4" s="348"/>
      <c r="G4" s="348"/>
      <c r="H4" s="348"/>
      <c r="I4" s="348"/>
      <c r="J4" s="348"/>
      <c r="K4" s="348"/>
      <c r="L4" s="348"/>
      <c r="M4" s="348"/>
      <c r="N4" s="348"/>
      <c r="O4" s="348"/>
      <c r="P4" s="348"/>
      <c r="Q4" s="348"/>
      <c r="R4" s="348"/>
      <c r="S4" s="348"/>
      <c r="AO4" s="347" t="s">
        <v>836</v>
      </c>
      <c r="CB4" s="347" t="s">
        <v>1036</v>
      </c>
    </row>
    <row r="5" spans="1:118" x14ac:dyDescent="0.35">
      <c r="A5" s="347" t="s">
        <v>994</v>
      </c>
      <c r="B5" s="347" t="s">
        <v>406</v>
      </c>
      <c r="AO5" s="347" t="s">
        <v>1170</v>
      </c>
      <c r="CB5" s="347" t="s">
        <v>628</v>
      </c>
    </row>
    <row r="6" spans="1:118" x14ac:dyDescent="0.35">
      <c r="A6" s="347" t="s">
        <v>995</v>
      </c>
      <c r="B6" s="347" t="s">
        <v>990</v>
      </c>
      <c r="O6" s="347" t="s">
        <v>991</v>
      </c>
      <c r="Z6" s="347" t="s">
        <v>992</v>
      </c>
      <c r="AO6" s="347" t="s">
        <v>1086</v>
      </c>
      <c r="BB6" s="351" t="s">
        <v>1171</v>
      </c>
      <c r="BM6" s="347" t="s">
        <v>1123</v>
      </c>
      <c r="CB6" s="347" t="s">
        <v>2607</v>
      </c>
      <c r="CO6" s="347" t="s">
        <v>2608</v>
      </c>
      <c r="CZ6" s="347" t="s">
        <v>2614</v>
      </c>
    </row>
    <row r="7" spans="1:118" x14ac:dyDescent="0.35">
      <c r="A7" s="347" t="s">
        <v>996</v>
      </c>
      <c r="B7" s="347" t="s">
        <v>989</v>
      </c>
      <c r="O7" s="347" t="s">
        <v>989</v>
      </c>
      <c r="Z7" s="347" t="s">
        <v>237</v>
      </c>
      <c r="AO7" s="347" t="s">
        <v>839</v>
      </c>
      <c r="BB7" s="347" t="s">
        <v>839</v>
      </c>
      <c r="BM7" s="347" t="s">
        <v>530</v>
      </c>
      <c r="CB7" s="347" t="s">
        <v>2609</v>
      </c>
      <c r="CO7" s="347" t="s">
        <v>2610</v>
      </c>
      <c r="CZ7" s="347" t="s">
        <v>1667</v>
      </c>
    </row>
    <row r="8" spans="1:118" x14ac:dyDescent="0.35">
      <c r="A8" s="347" t="s">
        <v>997</v>
      </c>
      <c r="B8" s="347" t="s">
        <v>296</v>
      </c>
      <c r="AO8" s="347" t="s">
        <v>451</v>
      </c>
      <c r="CB8" s="347" t="s">
        <v>677</v>
      </c>
    </row>
    <row r="9" spans="1:118" x14ac:dyDescent="0.35">
      <c r="A9" s="347" t="s">
        <v>998</v>
      </c>
      <c r="B9" s="347" t="s">
        <v>993</v>
      </c>
      <c r="O9" s="347" t="s">
        <v>1012</v>
      </c>
      <c r="Z9" s="347" t="s">
        <v>1013</v>
      </c>
      <c r="AO9" s="347" t="s">
        <v>1179</v>
      </c>
      <c r="BB9" s="347" t="s">
        <v>1135</v>
      </c>
      <c r="BM9" s="347" t="s">
        <v>1137</v>
      </c>
      <c r="CB9" s="347" t="s">
        <v>2613</v>
      </c>
      <c r="CO9" s="352" t="s">
        <v>2615</v>
      </c>
      <c r="CZ9" s="347" t="s">
        <v>2616</v>
      </c>
    </row>
    <row r="10" spans="1:118" x14ac:dyDescent="0.35">
      <c r="A10" s="347" t="s">
        <v>999</v>
      </c>
      <c r="B10" s="347" t="s">
        <v>1125</v>
      </c>
      <c r="O10" s="347" t="s">
        <v>1125</v>
      </c>
      <c r="Z10" s="347" t="s">
        <v>1125</v>
      </c>
      <c r="AO10" s="347" t="s">
        <v>1131</v>
      </c>
      <c r="BB10" s="347" t="s">
        <v>1131</v>
      </c>
      <c r="BM10" s="347" t="s">
        <v>1131</v>
      </c>
      <c r="CB10" s="347" t="s">
        <v>1125</v>
      </c>
      <c r="CO10" s="347" t="s">
        <v>1125</v>
      </c>
      <c r="CZ10" s="347" t="s">
        <v>1125</v>
      </c>
    </row>
    <row r="11" spans="1:118" x14ac:dyDescent="0.35">
      <c r="A11" s="347" t="s">
        <v>1000</v>
      </c>
      <c r="B11" s="347" t="s">
        <v>384</v>
      </c>
      <c r="AO11" s="347" t="s">
        <v>570</v>
      </c>
      <c r="CB11" s="347" t="s">
        <v>2045</v>
      </c>
    </row>
    <row r="12" spans="1:118" x14ac:dyDescent="0.35">
      <c r="A12" s="347" t="s">
        <v>1001</v>
      </c>
      <c r="B12" s="347" t="s">
        <v>1016</v>
      </c>
      <c r="O12" s="347" t="s">
        <v>1018</v>
      </c>
      <c r="Z12" s="347" t="s">
        <v>1019</v>
      </c>
      <c r="AL12" s="347" t="s">
        <v>1025</v>
      </c>
      <c r="AO12" s="351" t="s">
        <v>1167</v>
      </c>
      <c r="BB12" s="347" t="s">
        <v>1196</v>
      </c>
      <c r="BM12" s="347" t="s">
        <v>1197</v>
      </c>
      <c r="BY12" s="347" t="s">
        <v>1198</v>
      </c>
      <c r="CB12" s="347" t="s">
        <v>2619</v>
      </c>
      <c r="CO12" s="347" t="s">
        <v>2618</v>
      </c>
      <c r="CZ12" s="347" t="s">
        <v>2617</v>
      </c>
      <c r="DL12" s="347" t="s">
        <v>2641</v>
      </c>
    </row>
    <row r="13" spans="1:118" x14ac:dyDescent="0.35">
      <c r="A13" s="347" t="s">
        <v>1002</v>
      </c>
      <c r="B13" s="347" t="s">
        <v>53</v>
      </c>
      <c r="O13" s="347" t="s">
        <v>53</v>
      </c>
      <c r="Z13" s="347" t="s">
        <v>53</v>
      </c>
      <c r="AL13" s="347" t="s">
        <v>53</v>
      </c>
      <c r="AO13" s="348" t="s">
        <v>572</v>
      </c>
      <c r="BB13" s="348" t="s">
        <v>572</v>
      </c>
      <c r="BM13" s="348" t="s">
        <v>572</v>
      </c>
      <c r="BY13" s="348" t="s">
        <v>572</v>
      </c>
      <c r="CB13" s="347" t="s">
        <v>2047</v>
      </c>
      <c r="CO13" s="347" t="s">
        <v>2047</v>
      </c>
      <c r="CZ13" s="347" t="s">
        <v>2047</v>
      </c>
      <c r="DL13" s="347" t="s">
        <v>2047</v>
      </c>
    </row>
    <row r="14" spans="1:118" x14ac:dyDescent="0.35">
      <c r="A14" s="347" t="s">
        <v>1003</v>
      </c>
      <c r="B14" s="347" t="s">
        <v>407</v>
      </c>
      <c r="AO14" s="347" t="s">
        <v>1199</v>
      </c>
      <c r="CB14" s="347" t="s">
        <v>678</v>
      </c>
    </row>
    <row r="15" spans="1:118" x14ac:dyDescent="0.35">
      <c r="A15" s="347" t="s">
        <v>1004</v>
      </c>
      <c r="B15" s="347" t="s">
        <v>1026</v>
      </c>
      <c r="AO15" s="347" t="s">
        <v>1200</v>
      </c>
      <c r="CB15" s="347" t="s">
        <v>2620</v>
      </c>
    </row>
    <row r="16" spans="1:118" x14ac:dyDescent="0.35">
      <c r="A16" s="347" t="s">
        <v>1005</v>
      </c>
      <c r="B16" s="347" t="s">
        <v>237</v>
      </c>
      <c r="AO16" s="347" t="s">
        <v>530</v>
      </c>
      <c r="CB16" s="347" t="s">
        <v>1667</v>
      </c>
    </row>
    <row r="17" spans="1:116" x14ac:dyDescent="0.35">
      <c r="A17" s="347" t="s">
        <v>1006</v>
      </c>
      <c r="B17" s="347" t="s">
        <v>297</v>
      </c>
      <c r="AO17" s="347" t="s">
        <v>471</v>
      </c>
      <c r="CB17" s="347" t="s">
        <v>2180</v>
      </c>
    </row>
    <row r="18" spans="1:116" x14ac:dyDescent="0.35">
      <c r="A18" s="347" t="s">
        <v>1007</v>
      </c>
      <c r="B18" s="347" t="s">
        <v>762</v>
      </c>
      <c r="N18" s="347" t="s">
        <v>763</v>
      </c>
      <c r="Z18" s="347" t="s">
        <v>764</v>
      </c>
      <c r="AL18" s="347" t="s">
        <v>1130</v>
      </c>
      <c r="AO18" s="347" t="s">
        <v>1202</v>
      </c>
      <c r="BA18" s="347" t="s">
        <v>1203</v>
      </c>
      <c r="BM18" s="347" t="s">
        <v>1204</v>
      </c>
      <c r="BY18" s="347" t="s">
        <v>1205</v>
      </c>
      <c r="CB18" s="347" t="s">
        <v>2621</v>
      </c>
      <c r="CN18" s="347" t="s">
        <v>2652</v>
      </c>
      <c r="CZ18" s="347" t="s">
        <v>2639</v>
      </c>
      <c r="DL18" s="347" t="s">
        <v>2640</v>
      </c>
    </row>
    <row r="19" spans="1:116" x14ac:dyDescent="0.35">
      <c r="A19" s="347" t="s">
        <v>1008</v>
      </c>
      <c r="B19" s="347" t="s">
        <v>93</v>
      </c>
      <c r="N19" s="347" t="s">
        <v>93</v>
      </c>
      <c r="Z19" s="347" t="s">
        <v>93</v>
      </c>
      <c r="AL19" s="347" t="s">
        <v>93</v>
      </c>
      <c r="AO19" s="348" t="s">
        <v>646</v>
      </c>
      <c r="BA19" s="348" t="s">
        <v>646</v>
      </c>
      <c r="BM19" s="348" t="s">
        <v>646</v>
      </c>
      <c r="BY19" s="348" t="s">
        <v>646</v>
      </c>
      <c r="CB19" s="347" t="s">
        <v>2200</v>
      </c>
      <c r="CN19" s="347" t="s">
        <v>2200</v>
      </c>
      <c r="CZ19" s="347" t="s">
        <v>2200</v>
      </c>
      <c r="DL19" s="347" t="s">
        <v>2200</v>
      </c>
    </row>
    <row r="20" spans="1:116" x14ac:dyDescent="0.35">
      <c r="A20" s="347" t="s">
        <v>1009</v>
      </c>
      <c r="B20" s="347" t="s">
        <v>765</v>
      </c>
      <c r="N20" s="347" t="s">
        <v>766</v>
      </c>
      <c r="Z20" s="347" t="s">
        <v>1220</v>
      </c>
      <c r="AL20" s="347" t="s">
        <v>783</v>
      </c>
      <c r="AO20" s="347" t="s">
        <v>1212</v>
      </c>
      <c r="BA20" s="347" t="s">
        <v>1218</v>
      </c>
      <c r="BM20" s="347" t="s">
        <v>1219</v>
      </c>
      <c r="BY20" s="347" t="s">
        <v>1206</v>
      </c>
      <c r="CB20" s="347" t="s">
        <v>2622</v>
      </c>
      <c r="CN20" s="347" t="s">
        <v>2644</v>
      </c>
      <c r="CZ20" s="347" t="s">
        <v>2643</v>
      </c>
      <c r="DL20" s="347" t="s">
        <v>2653</v>
      </c>
    </row>
    <row r="21" spans="1:116" x14ac:dyDescent="0.35">
      <c r="A21" s="347" t="s">
        <v>1010</v>
      </c>
      <c r="B21" s="347" t="s">
        <v>96</v>
      </c>
      <c r="N21" s="347" t="s">
        <v>96</v>
      </c>
      <c r="Z21" s="347" t="s">
        <v>96</v>
      </c>
      <c r="AL21" s="347" t="s">
        <v>768</v>
      </c>
      <c r="AO21" s="347" t="s">
        <v>96</v>
      </c>
      <c r="BA21" s="347" t="s">
        <v>96</v>
      </c>
      <c r="BM21" s="347" t="s">
        <v>96</v>
      </c>
      <c r="BY21" s="348" t="s">
        <v>646</v>
      </c>
      <c r="CB21" s="347" t="s">
        <v>96</v>
      </c>
      <c r="CN21" s="347" t="s">
        <v>96</v>
      </c>
      <c r="CZ21" s="347" t="s">
        <v>96</v>
      </c>
      <c r="DL21" s="347" t="s">
        <v>2611</v>
      </c>
    </row>
    <row r="22" spans="1:116" x14ac:dyDescent="0.35">
      <c r="A22" s="347" t="s">
        <v>1011</v>
      </c>
      <c r="B22" s="347" t="s">
        <v>767</v>
      </c>
      <c r="N22" s="347" t="s">
        <v>784</v>
      </c>
      <c r="Z22" s="347" t="s">
        <v>785</v>
      </c>
      <c r="AO22" s="347" t="s">
        <v>1222</v>
      </c>
      <c r="BA22" s="347" t="s">
        <v>1223</v>
      </c>
      <c r="BM22" s="347" t="s">
        <v>1224</v>
      </c>
      <c r="CB22" s="347" t="s">
        <v>2624</v>
      </c>
      <c r="CN22" s="347" t="s">
        <v>2629</v>
      </c>
      <c r="CZ22" s="347" t="s">
        <v>2630</v>
      </c>
    </row>
    <row r="23" spans="1:116" x14ac:dyDescent="0.35">
      <c r="A23" s="347" t="s">
        <v>1139</v>
      </c>
      <c r="B23" s="347" t="s">
        <v>768</v>
      </c>
      <c r="N23" s="347" t="s">
        <v>96</v>
      </c>
      <c r="Z23" s="347" t="s">
        <v>96</v>
      </c>
      <c r="AO23" s="348" t="s">
        <v>646</v>
      </c>
      <c r="BA23" s="347" t="s">
        <v>96</v>
      </c>
      <c r="BM23" s="347" t="s">
        <v>96</v>
      </c>
      <c r="CB23" s="347" t="s">
        <v>2611</v>
      </c>
      <c r="CN23" s="347" t="s">
        <v>96</v>
      </c>
      <c r="CZ23" s="347" t="s">
        <v>96</v>
      </c>
    </row>
    <row r="24" spans="1:116" x14ac:dyDescent="0.35">
      <c r="A24" s="347" t="s">
        <v>1140</v>
      </c>
      <c r="B24" s="347" t="s">
        <v>798</v>
      </c>
      <c r="N24" s="347" t="s">
        <v>1062</v>
      </c>
      <c r="Z24" s="347" t="s">
        <v>1063</v>
      </c>
      <c r="AL24" s="347" t="s">
        <v>1064</v>
      </c>
      <c r="AO24" s="347" t="s">
        <v>1227</v>
      </c>
      <c r="BA24" s="347" t="s">
        <v>1226</v>
      </c>
      <c r="BM24" s="347" t="s">
        <v>1225</v>
      </c>
      <c r="BY24" s="347" t="s">
        <v>1207</v>
      </c>
      <c r="CB24" s="347" t="s">
        <v>2626</v>
      </c>
      <c r="CN24" s="347" t="s">
        <v>2625</v>
      </c>
      <c r="CZ24" s="347" t="s">
        <v>2637</v>
      </c>
      <c r="DL24" s="347" t="s">
        <v>2636</v>
      </c>
    </row>
    <row r="25" spans="1:116" x14ac:dyDescent="0.35">
      <c r="A25" s="347" t="s">
        <v>1141</v>
      </c>
      <c r="B25" s="347" t="s">
        <v>768</v>
      </c>
      <c r="N25" s="347" t="s">
        <v>768</v>
      </c>
      <c r="Z25" s="347" t="s">
        <v>768</v>
      </c>
      <c r="AL25" s="347" t="s">
        <v>768</v>
      </c>
      <c r="AO25" s="348" t="s">
        <v>646</v>
      </c>
      <c r="BA25" s="348" t="s">
        <v>646</v>
      </c>
      <c r="BM25" s="348" t="s">
        <v>646</v>
      </c>
      <c r="BY25" s="348" t="s">
        <v>646</v>
      </c>
      <c r="CB25" s="347" t="s">
        <v>2611</v>
      </c>
      <c r="CN25" s="347" t="s">
        <v>2611</v>
      </c>
      <c r="CZ25" s="347" t="s">
        <v>2611</v>
      </c>
      <c r="DL25" s="347" t="s">
        <v>2611</v>
      </c>
    </row>
    <row r="26" spans="1:116" x14ac:dyDescent="0.35">
      <c r="A26" s="347" t="s">
        <v>1142</v>
      </c>
      <c r="B26" s="347" t="s">
        <v>1065</v>
      </c>
      <c r="N26" s="347" t="s">
        <v>1066</v>
      </c>
      <c r="Z26" s="347" t="s">
        <v>1067</v>
      </c>
      <c r="AL26" s="347" t="s">
        <v>1068</v>
      </c>
      <c r="AO26" s="347" t="s">
        <v>1228</v>
      </c>
      <c r="BA26" s="347" t="s">
        <v>1230</v>
      </c>
      <c r="BM26" s="347" t="s">
        <v>1231</v>
      </c>
      <c r="BY26" s="347" t="s">
        <v>1208</v>
      </c>
      <c r="CB26" s="347" t="s">
        <v>2627</v>
      </c>
      <c r="CN26" s="347" t="s">
        <v>2628</v>
      </c>
      <c r="CZ26" s="347" t="s">
        <v>2638</v>
      </c>
      <c r="DL26" s="347" t="s">
        <v>2635</v>
      </c>
    </row>
    <row r="27" spans="1:116" x14ac:dyDescent="0.35">
      <c r="A27" s="347" t="s">
        <v>1143</v>
      </c>
      <c r="B27" s="347" t="s">
        <v>768</v>
      </c>
      <c r="N27" s="347" t="s">
        <v>768</v>
      </c>
      <c r="Z27" s="347" t="s">
        <v>768</v>
      </c>
      <c r="AL27" s="347" t="s">
        <v>768</v>
      </c>
      <c r="AO27" s="348" t="s">
        <v>646</v>
      </c>
      <c r="BA27" s="348" t="s">
        <v>646</v>
      </c>
      <c r="BM27" s="348" t="s">
        <v>646</v>
      </c>
      <c r="BY27" s="348" t="s">
        <v>646</v>
      </c>
      <c r="CB27" s="347" t="s">
        <v>2611</v>
      </c>
      <c r="CN27" s="347" t="s">
        <v>2611</v>
      </c>
      <c r="CZ27" s="347" t="s">
        <v>2611</v>
      </c>
      <c r="DL27" s="347" t="s">
        <v>2611</v>
      </c>
    </row>
    <row r="28" spans="1:116" x14ac:dyDescent="0.35">
      <c r="A28" s="347" t="s">
        <v>1144</v>
      </c>
      <c r="B28" s="347" t="s">
        <v>1069</v>
      </c>
      <c r="AO28" s="347" t="s">
        <v>1242</v>
      </c>
      <c r="CB28" s="347" t="s">
        <v>2645</v>
      </c>
    </row>
    <row r="29" spans="1:116" x14ac:dyDescent="0.35">
      <c r="A29" s="347" t="s">
        <v>1145</v>
      </c>
      <c r="B29" s="347" t="s">
        <v>768</v>
      </c>
      <c r="AO29" s="348" t="s">
        <v>646</v>
      </c>
      <c r="CB29" s="347" t="s">
        <v>2611</v>
      </c>
    </row>
    <row r="30" spans="1:116" x14ac:dyDescent="0.35">
      <c r="A30" s="347" t="s">
        <v>1146</v>
      </c>
      <c r="B30" s="347" t="s">
        <v>154</v>
      </c>
      <c r="AO30" s="347" t="s">
        <v>481</v>
      </c>
      <c r="CB30" s="347" t="s">
        <v>2411</v>
      </c>
    </row>
    <row r="31" spans="1:116" x14ac:dyDescent="0.35">
      <c r="A31" s="347" t="s">
        <v>1147</v>
      </c>
      <c r="B31" s="347" t="s">
        <v>1072</v>
      </c>
      <c r="N31" s="347" t="s">
        <v>1076</v>
      </c>
      <c r="AA31" s="347" t="s">
        <v>1085</v>
      </c>
      <c r="AO31" s="347" t="s">
        <v>1243</v>
      </c>
      <c r="BA31" s="347" t="s">
        <v>1240</v>
      </c>
      <c r="BN31" s="347" t="s">
        <v>1234</v>
      </c>
      <c r="CB31" s="347" t="s">
        <v>2646</v>
      </c>
      <c r="CN31" s="347" t="s">
        <v>2642</v>
      </c>
      <c r="DA31" s="347" t="s">
        <v>2632</v>
      </c>
    </row>
    <row r="32" spans="1:116" x14ac:dyDescent="0.35">
      <c r="A32" s="347" t="s">
        <v>1148</v>
      </c>
      <c r="B32" s="347" t="s">
        <v>1073</v>
      </c>
      <c r="N32" s="347" t="s">
        <v>1073</v>
      </c>
      <c r="AA32" s="347" t="s">
        <v>1073</v>
      </c>
      <c r="AO32" s="347" t="s">
        <v>1235</v>
      </c>
      <c r="BA32" s="347" t="s">
        <v>1235</v>
      </c>
      <c r="BN32" s="347" t="s">
        <v>1235</v>
      </c>
      <c r="CB32" s="347" t="s">
        <v>2413</v>
      </c>
      <c r="CN32" s="347" t="s">
        <v>2413</v>
      </c>
      <c r="DA32" s="347" t="s">
        <v>2413</v>
      </c>
    </row>
    <row r="33" spans="1:116" x14ac:dyDescent="0.35">
      <c r="A33" s="347" t="s">
        <v>1149</v>
      </c>
      <c r="B33" s="347" t="s">
        <v>409</v>
      </c>
      <c r="AO33" s="347" t="s">
        <v>1244</v>
      </c>
      <c r="CB33" s="347" t="s">
        <v>714</v>
      </c>
    </row>
    <row r="34" spans="1:116" x14ac:dyDescent="0.35">
      <c r="A34" s="347" t="s">
        <v>1150</v>
      </c>
      <c r="B34" s="347" t="s">
        <v>1094</v>
      </c>
      <c r="N34" s="347" t="s">
        <v>1093</v>
      </c>
      <c r="AA34" s="347" t="s">
        <v>1095</v>
      </c>
      <c r="AL34" s="347" t="s">
        <v>1096</v>
      </c>
      <c r="AO34" s="347" t="s">
        <v>1245</v>
      </c>
      <c r="BA34" s="347" t="s">
        <v>1241</v>
      </c>
      <c r="BN34" s="347" t="s">
        <v>1237</v>
      </c>
      <c r="BY34" s="347" t="s">
        <v>1209</v>
      </c>
      <c r="CB34" s="347" t="s">
        <v>2647</v>
      </c>
      <c r="CN34" s="347" t="s">
        <v>2642</v>
      </c>
      <c r="DA34" s="347" t="s">
        <v>2633</v>
      </c>
      <c r="DL34" s="347" t="s">
        <v>2428</v>
      </c>
    </row>
    <row r="35" spans="1:116" x14ac:dyDescent="0.35">
      <c r="A35" s="347" t="s">
        <v>1151</v>
      </c>
      <c r="B35" s="347" t="s">
        <v>768</v>
      </c>
      <c r="N35" s="347" t="s">
        <v>768</v>
      </c>
      <c r="AA35" s="347" t="s">
        <v>768</v>
      </c>
      <c r="AL35" s="347" t="s">
        <v>137</v>
      </c>
      <c r="AO35" s="348" t="s">
        <v>646</v>
      </c>
      <c r="BA35" s="348" t="s">
        <v>646</v>
      </c>
      <c r="BN35" s="348" t="s">
        <v>646</v>
      </c>
      <c r="BY35" s="347" t="s">
        <v>790</v>
      </c>
      <c r="CB35" s="347" t="s">
        <v>2611</v>
      </c>
      <c r="CN35" s="347" t="s">
        <v>2611</v>
      </c>
      <c r="DA35" s="347" t="s">
        <v>2611</v>
      </c>
      <c r="DL35" s="347" t="s">
        <v>137</v>
      </c>
    </row>
    <row r="36" spans="1:116" x14ac:dyDescent="0.35">
      <c r="A36" s="347" t="s">
        <v>1152</v>
      </c>
      <c r="B36" s="347" t="s">
        <v>1103</v>
      </c>
      <c r="N36" s="347" t="s">
        <v>146</v>
      </c>
      <c r="AA36" s="347" t="s">
        <v>1108</v>
      </c>
      <c r="AL36" s="347" t="s">
        <v>1120</v>
      </c>
      <c r="AO36" s="347" t="s">
        <v>1246</v>
      </c>
      <c r="BA36" s="347" t="s">
        <v>797</v>
      </c>
      <c r="BN36" s="347" t="s">
        <v>1239</v>
      </c>
      <c r="BY36" s="347" t="s">
        <v>1210</v>
      </c>
      <c r="CB36" s="347" t="s">
        <v>2648</v>
      </c>
      <c r="CN36" s="347" t="s">
        <v>2441</v>
      </c>
      <c r="DA36" s="347" t="s">
        <v>2631</v>
      </c>
      <c r="DL36" s="347" t="s">
        <v>2634</v>
      </c>
    </row>
    <row r="37" spans="1:116" x14ac:dyDescent="0.35">
      <c r="A37" s="347" t="s">
        <v>1153</v>
      </c>
      <c r="B37" s="347" t="s">
        <v>396</v>
      </c>
      <c r="AA37" s="347" t="s">
        <v>768</v>
      </c>
      <c r="AL37" s="347" t="s">
        <v>132</v>
      </c>
      <c r="AO37" s="347" t="s">
        <v>487</v>
      </c>
      <c r="BN37" s="348" t="s">
        <v>646</v>
      </c>
      <c r="BY37" s="347" t="s">
        <v>1211</v>
      </c>
      <c r="CB37" s="347" t="s">
        <v>707</v>
      </c>
      <c r="DA37" s="347" t="s">
        <v>2611</v>
      </c>
      <c r="DL37" s="347" t="s">
        <v>2612</v>
      </c>
    </row>
    <row r="38" spans="1:116" x14ac:dyDescent="0.35">
      <c r="A38" s="347" t="s">
        <v>1154</v>
      </c>
      <c r="B38" s="347" t="s">
        <v>1027</v>
      </c>
      <c r="AO38" s="347" t="s">
        <v>1252</v>
      </c>
      <c r="CB38" s="347" t="s">
        <v>2444</v>
      </c>
    </row>
    <row r="39" spans="1:116" x14ac:dyDescent="0.35">
      <c r="A39" s="347" t="s">
        <v>1155</v>
      </c>
      <c r="B39" s="347" t="s">
        <v>96</v>
      </c>
      <c r="AO39" s="347" t="s">
        <v>96</v>
      </c>
      <c r="CB39" s="347" t="s">
        <v>96</v>
      </c>
      <c r="DC39" s="348"/>
    </row>
    <row r="40" spans="1:116" x14ac:dyDescent="0.35">
      <c r="A40" s="347" t="s">
        <v>1156</v>
      </c>
      <c r="B40" s="347" t="s">
        <v>410</v>
      </c>
      <c r="AO40" s="347" t="s">
        <v>488</v>
      </c>
      <c r="CB40" s="347" t="s">
        <v>708</v>
      </c>
      <c r="DC40" s="348"/>
    </row>
    <row r="41" spans="1:116" x14ac:dyDescent="0.35">
      <c r="A41" s="347" t="s">
        <v>1157</v>
      </c>
      <c r="B41" s="347" t="s">
        <v>1028</v>
      </c>
      <c r="AO41" s="347" t="s">
        <v>1258</v>
      </c>
      <c r="CB41" s="347" t="s">
        <v>2649</v>
      </c>
      <c r="DC41" s="348"/>
    </row>
    <row r="42" spans="1:116" x14ac:dyDescent="0.35">
      <c r="A42" s="347" t="s">
        <v>1158</v>
      </c>
      <c r="B42" s="347" t="s">
        <v>137</v>
      </c>
      <c r="AO42" s="347" t="s">
        <v>1262</v>
      </c>
      <c r="CB42" s="347" t="s">
        <v>137</v>
      </c>
    </row>
    <row r="43" spans="1:116" x14ac:dyDescent="0.35">
      <c r="A43" s="347" t="s">
        <v>1159</v>
      </c>
      <c r="B43" s="347" t="s">
        <v>482</v>
      </c>
      <c r="AO43" s="347" t="s">
        <v>489</v>
      </c>
      <c r="CB43" s="347" t="s">
        <v>709</v>
      </c>
    </row>
    <row r="44" spans="1:116" x14ac:dyDescent="0.35">
      <c r="A44" s="347" t="s">
        <v>1160</v>
      </c>
      <c r="B44" s="347" t="s">
        <v>1029</v>
      </c>
      <c r="AO44" s="347" t="s">
        <v>1259</v>
      </c>
      <c r="CB44" s="347" t="s">
        <v>2650</v>
      </c>
    </row>
    <row r="45" spans="1:116" x14ac:dyDescent="0.35">
      <c r="A45" s="347" t="s">
        <v>1161</v>
      </c>
      <c r="B45" s="347" t="s">
        <v>132</v>
      </c>
      <c r="AO45" s="347" t="s">
        <v>1211</v>
      </c>
      <c r="CB45" s="347" t="s">
        <v>2612</v>
      </c>
    </row>
    <row r="46" spans="1:116" x14ac:dyDescent="0.35">
      <c r="A46" s="347" t="s">
        <v>1162</v>
      </c>
      <c r="B46" s="347" t="s">
        <v>412</v>
      </c>
      <c r="AO46" s="347" t="s">
        <v>1260</v>
      </c>
      <c r="CB46" s="347" t="s">
        <v>710</v>
      </c>
    </row>
    <row r="47" spans="1:116" x14ac:dyDescent="0.35">
      <c r="A47" s="347" t="s">
        <v>1163</v>
      </c>
      <c r="B47" s="347" t="s">
        <v>1030</v>
      </c>
      <c r="AO47" s="347" t="s">
        <v>1261</v>
      </c>
      <c r="CB47" s="347" t="s">
        <v>2651</v>
      </c>
    </row>
    <row r="48" spans="1:116" x14ac:dyDescent="0.35">
      <c r="A48" s="347" t="s">
        <v>1164</v>
      </c>
      <c r="B48" s="347" t="s">
        <v>132</v>
      </c>
      <c r="AO48" s="347" t="s">
        <v>1211</v>
      </c>
      <c r="CB48" s="347" t="s">
        <v>2612</v>
      </c>
    </row>
  </sheetData>
  <sheetProtection algorithmName="SHA-512" hashValue="ga3FKL2FgLzsxQwiiKrHzfQpzTxg1rIkCiMGtJCX5CY5oH3Jy9kdDPX8Jh2HP5C5KnC9JFXHJtZNGJy6Oq5Jqg==" saltValue="QUVTmRnS4U9ED8yj7d7CGw==" spinCount="100000" sheet="1" objects="1" scenarios="1"/>
  <mergeCells count="2">
    <mergeCell ref="B2:AN2"/>
    <mergeCell ref="AO2:CA2"/>
  </mergeCells>
  <phoneticPr fontId="20"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F3EA5-EBAA-40FF-87CC-3D00E68B17E7}">
  <dimension ref="A8:B26"/>
  <sheetViews>
    <sheetView showGridLines="0" tabSelected="1" zoomScale="75" zoomScaleNormal="75" workbookViewId="0">
      <selection activeCell="C5" sqref="C5"/>
    </sheetView>
  </sheetViews>
  <sheetFormatPr defaultRowHeight="14.5" x14ac:dyDescent="0.35"/>
  <cols>
    <col min="1" max="1" width="6.54296875" customWidth="1"/>
    <col min="2" max="2" width="29.1796875" customWidth="1"/>
  </cols>
  <sheetData>
    <row r="8" spans="1:2" ht="18" x14ac:dyDescent="0.35">
      <c r="A8" s="264"/>
      <c r="B8" s="5" t="s">
        <v>404</v>
      </c>
    </row>
    <row r="9" spans="1:2" ht="18" x14ac:dyDescent="0.35">
      <c r="A9" s="264"/>
      <c r="B9" s="5" t="s">
        <v>1033</v>
      </c>
    </row>
    <row r="10" spans="1:2" ht="18" x14ac:dyDescent="0.35">
      <c r="A10" s="264"/>
      <c r="B10" s="5" t="s">
        <v>1031</v>
      </c>
    </row>
    <row r="11" spans="1:2" ht="18" x14ac:dyDescent="0.35">
      <c r="A11" s="264"/>
      <c r="B11" s="5" t="s">
        <v>1032</v>
      </c>
    </row>
    <row r="12" spans="1:2" ht="18" x14ac:dyDescent="0.35">
      <c r="A12" s="264"/>
      <c r="B12" s="5" t="s">
        <v>406</v>
      </c>
    </row>
    <row r="13" spans="1:2" ht="18" x14ac:dyDescent="0.35">
      <c r="A13" s="264"/>
      <c r="B13" s="5" t="s">
        <v>296</v>
      </c>
    </row>
    <row r="14" spans="1:2" ht="18" x14ac:dyDescent="0.35">
      <c r="A14" s="264"/>
      <c r="B14" s="5" t="s">
        <v>384</v>
      </c>
    </row>
    <row r="15" spans="1:2" ht="18" x14ac:dyDescent="0.35">
      <c r="A15" s="264"/>
      <c r="B15" s="5" t="s">
        <v>407</v>
      </c>
    </row>
    <row r="16" spans="1:2" ht="18" x14ac:dyDescent="0.35">
      <c r="A16" s="264"/>
      <c r="B16" s="5" t="s">
        <v>408</v>
      </c>
    </row>
    <row r="17" spans="1:2" ht="18" x14ac:dyDescent="0.35">
      <c r="A17" s="264"/>
      <c r="B17" s="5" t="s">
        <v>297</v>
      </c>
    </row>
    <row r="18" spans="1:2" ht="18" x14ac:dyDescent="0.35">
      <c r="A18" s="264"/>
      <c r="B18" s="5" t="s">
        <v>394</v>
      </c>
    </row>
    <row r="19" spans="1:2" ht="18" x14ac:dyDescent="0.35">
      <c r="A19" s="264"/>
      <c r="B19" s="5" t="s">
        <v>154</v>
      </c>
    </row>
    <row r="20" spans="1:2" ht="18" x14ac:dyDescent="0.35">
      <c r="A20" s="264"/>
      <c r="B20" s="5" t="s">
        <v>713</v>
      </c>
    </row>
    <row r="21" spans="1:2" ht="18" x14ac:dyDescent="0.35">
      <c r="A21" s="264"/>
      <c r="B21" s="5" t="s">
        <v>396</v>
      </c>
    </row>
    <row r="22" spans="1:2" ht="18" x14ac:dyDescent="0.35">
      <c r="A22" s="264"/>
      <c r="B22" s="5" t="s">
        <v>410</v>
      </c>
    </row>
    <row r="23" spans="1:2" ht="18" x14ac:dyDescent="0.35">
      <c r="A23" s="264"/>
      <c r="B23" s="5" t="s">
        <v>411</v>
      </c>
    </row>
    <row r="24" spans="1:2" ht="18" x14ac:dyDescent="0.35">
      <c r="A24" s="264"/>
      <c r="B24" s="5" t="s">
        <v>412</v>
      </c>
    </row>
    <row r="25" spans="1:2" ht="18" x14ac:dyDescent="0.35">
      <c r="A25" s="264"/>
      <c r="B25" s="5" t="s">
        <v>399</v>
      </c>
    </row>
    <row r="26" spans="1:2" ht="18" x14ac:dyDescent="0.35">
      <c r="A26" s="264"/>
      <c r="B26" s="5" t="s">
        <v>400</v>
      </c>
    </row>
  </sheetData>
  <sheetProtection algorithmName="SHA-512" hashValue="9rS2AaYbGp3LAbcgCNBYuSle9joUN/cdr8l/L85bPtMpZuXet5pRyBqZ3v9Z6JMTXQ3Nep6BXoS/K+Ekxd85bQ==" saltValue="G/Rnska2JEGRAdIzStc76Q==" spinCount="100000" sheet="1" objects="1" scenarios="1"/>
  <hyperlinks>
    <hyperlink ref="B9" location="'GRI Content'!A1" display="'GRI Content'!A1" xr:uid="{55C131AF-4AF3-4333-815B-BB0FFACA4EA3}"/>
    <hyperlink ref="B10" location="'SASB Content'!A1" display="'SASB Content'!A1" xr:uid="{006B08A4-F8D2-4963-B183-A339D2765F60}"/>
    <hyperlink ref="B11" location="Figures!A1" display="Figures!A1" xr:uid="{5478FE6A-9D44-4F0B-B2A0-FF2B0500EA49}"/>
    <hyperlink ref="B12" location="Emissions!A1" display="Emissions!A1" xr:uid="{5C4F1D9C-B017-4B90-85B3-EC9407282232}"/>
    <hyperlink ref="B13" location="'Water resources'!A1" display="'Water resources'!A1" xr:uid="{C89AB0EB-9FCE-4D76-B85E-7168DA99EA14}"/>
    <hyperlink ref="B14" location="Energy!A1" display="Energy!A1" xr:uid="{F7275091-357A-4921-9015-FAE19AABBE41}"/>
    <hyperlink ref="B15" location="Waste!A1" display="Waste!A1" xr:uid="{4E40D0F1-2771-420B-841C-E241008AC750}"/>
    <hyperlink ref="B16" location="Expenditure!A1" display="Expenditure!A1" xr:uid="{2A9EDA98-6854-43C5-8309-B9ADA619539A}"/>
    <hyperlink ref="B17" location="Employees!A1" display="Employees!A1" xr:uid="{A502ECE0-C9A0-47EA-A5EB-B972DDEC3C09}"/>
    <hyperlink ref="B18" location="'Diversity&amp;Inclusion'!A1" display="'Diversity&amp;Inclusion'!A1" xr:uid="{0AB6DB94-BBD9-42CD-98E8-B3D4F5FEC891}"/>
    <hyperlink ref="B19" location="Training!A1" display="Training!A1" xr:uid="{7956BC3B-E79C-42F4-BB29-75ACC37A6706}"/>
    <hyperlink ref="B20" location="HSE!A1" display="HSE!A1" xr:uid="{AAA16F13-564F-4007-8E56-26B4008414A5}"/>
    <hyperlink ref="B21" location="'Local communities'!A1" display="'Local communities'!A1" xr:uid="{D8D68FFC-BEFA-49D5-B4EF-36F1CCDD4267}"/>
    <hyperlink ref="B22" location="'Corporate governance'!A1" display="'Corporate governance'!A1" xr:uid="{A483BEBD-5978-4F1E-B42A-5DDF03A275F1}"/>
    <hyperlink ref="B23" location="Financial!A1" display="Financial!A1" xr:uid="{C4158DEA-7FE1-4A99-9486-C77BE042EEFB}"/>
    <hyperlink ref="B24" location="Procurement!A1" display="Procurement!A1" xr:uid="{443F19AE-653A-4B94-AFA2-E4EFCA1FA09C}"/>
    <hyperlink ref="B25" location="Compliance!A1" display="Compliance!A1" xr:uid="{4914835D-399B-45DB-88EA-1D739C1D0D4F}"/>
    <hyperlink ref="B26" location="'Operational indicators'!A1" display="'Operational indicators'!A1" xr:uid="{8F372C5A-1583-4A9B-BE3A-28B2A2EF9CB6}"/>
    <hyperlink ref="B8" location="Content!A1" display="Content!A1" xr:uid="{D955E98C-59F6-4BB3-A065-B1A4DDC130F9}"/>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D1842-56BB-4441-B9D0-0320CAA2569A}">
  <sheetPr codeName="Sheet3"/>
  <dimension ref="A1:G36"/>
  <sheetViews>
    <sheetView showGridLines="0" zoomScale="75" zoomScaleNormal="75" workbookViewId="0">
      <selection activeCell="B6" sqref="B6"/>
    </sheetView>
  </sheetViews>
  <sheetFormatPr defaultRowHeight="14.5" x14ac:dyDescent="0.35"/>
  <cols>
    <col min="1" max="1" width="7.36328125" style="264" customWidth="1"/>
    <col min="2" max="2" width="29.81640625" style="44" customWidth="1"/>
    <col min="3" max="3" width="46.7265625" customWidth="1"/>
    <col min="4" max="4" width="39" customWidth="1"/>
  </cols>
  <sheetData>
    <row r="1" spans="1:7" x14ac:dyDescent="0.35">
      <c r="A1" s="264">
        <v>1</v>
      </c>
      <c r="B1" s="265">
        <v>2</v>
      </c>
      <c r="C1" s="264">
        <v>3</v>
      </c>
      <c r="D1" s="264">
        <v>4</v>
      </c>
      <c r="E1" s="264">
        <v>5</v>
      </c>
      <c r="F1" s="264">
        <v>6</v>
      </c>
      <c r="G1" s="264">
        <v>7</v>
      </c>
    </row>
    <row r="6" spans="1:7" ht="37" x14ac:dyDescent="0.35">
      <c r="A6" s="266" t="s">
        <v>1423</v>
      </c>
      <c r="B6" s="329" t="str" cm="1">
        <f t="array" ref="B6">_xlfn.IFS(
    Content_!$D$7=1, VLOOKUP('GRI Content'!$A6, Translation!$A:$S, 'GRI Content'!B$1, FALSE),
    Content_!$D$7=2, VLOOKUP('GRI Content'!$A6, Translation!$A:$S, 'GRI Content'!B$1 + 6, FALSE),
    Content_!$D$7=3, VLOOKUP('GRI Content'!$A6, Translation!$A:$S, 'GRI Content'!B$1 + 12, FALSE)
)</f>
        <v>Указатель содержания GRI</v>
      </c>
    </row>
    <row r="7" spans="1:7" x14ac:dyDescent="0.35">
      <c r="A7" s="266" t="s">
        <v>1424</v>
      </c>
    </row>
    <row r="8" spans="1:7" ht="15.5" x14ac:dyDescent="0.35">
      <c r="A8" s="266" t="s">
        <v>1425</v>
      </c>
      <c r="B8" s="322" t="str" cm="1">
        <f t="array" ref="B8">_xlfn.IFS(
    Content_!$D$7=1, VLOOKUP('GRI Content'!$A8, Translation!$A:$S, 'GRI Content'!B$1, FALSE),
    Content_!$D$7=2, VLOOKUP('GRI Content'!$A8, Translation!$A:$S, 'GRI Content'!B$1 + 6, FALSE),
    Content_!$D$7=3, VLOOKUP('GRI Content'!$A8, Translation!$A:$S, 'GRI Content'!B$1 + 12, FALSE)
)</f>
        <v>Стандарт GRI</v>
      </c>
      <c r="C8" s="29" t="str" cm="1">
        <f t="array" ref="C8">_xlfn.IFS(
    Content_!$D$7=1, VLOOKUP('GRI Content'!$A8, Translation!$A:$S, 'GRI Content'!C$1, FALSE),
    Content_!$D$7=2, VLOOKUP('GRI Content'!$A8, Translation!$A:$S, 'GRI Content'!C$1 + 6, FALSE),
    Content_!$D$7=3, VLOOKUP('GRI Content'!$A8, Translation!$A:$S, 'GRI Content'!C$1 + 12, FALSE)
)</f>
        <v>Номер и название показателя</v>
      </c>
      <c r="D8" s="29" t="str" cm="1">
        <f t="array" ref="D8">_xlfn.IFS(
    Content_!$D$7=1, VLOOKUP('GRI Content'!$A8, Translation!$A:$S, 'GRI Content'!D$1, FALSE),
    Content_!$D$7=2, VLOOKUP('GRI Content'!$A8, Translation!$A:$S, 'GRI Content'!D$1 + 6, FALSE),
    Content_!$D$7=3, VLOOKUP('GRI Content'!$A8, Translation!$A:$S, 'GRI Content'!D$1 + 12, FALSE)
)</f>
        <v>Расположение в ESG Databook</v>
      </c>
    </row>
    <row r="9" spans="1:7" x14ac:dyDescent="0.35">
      <c r="A9" s="266" t="s">
        <v>1426</v>
      </c>
      <c r="B9" s="842" t="str" cm="1">
        <f t="array" ref="B9">_xlfn.IFS(
    Content_!$D$7=1, VLOOKUP('GRI Content'!$A9, Translation!$A:$S, 'GRI Content'!B$1, FALSE),
    Content_!$D$7=2, VLOOKUP('GRI Content'!$A9, Translation!$A:$S, 'GRI Content'!B$1 + 6, FALSE),
    Content_!$D$7=3, VLOOKUP('GRI Content'!$A9, Translation!$A:$S, 'GRI Content'!B$1 + 12, FALSE)
)</f>
        <v>GRI 2 Общие раскрытия 2021</v>
      </c>
      <c r="C9" s="45" t="str" cm="1">
        <f t="array" ref="C9">_xlfn.IFS(
    Content_!$D$7=1, VLOOKUP('GRI Content'!$A9, Translation!$A:$S, 'GRI Content'!C$1, FALSE),
    Content_!$D$7=2, VLOOKUP('GRI Content'!$A9, Translation!$A:$S, 'GRI Content'!C$1 + 6, FALSE),
    Content_!$D$7=3, VLOOKUP('GRI Content'!$A9, Translation!$A:$S, 'GRI Content'!C$1 + 12, FALSE)
)</f>
        <v>2-7 Работники</v>
      </c>
      <c r="D9" s="49" t="str" cm="1">
        <f t="array" ref="D9">_xlfn.IFS(
    Content_!$D$7=1, VLOOKUP('GRI Content'!$A9, Translation!$A:$S, 'GRI Content'!D$1, FALSE),
    Content_!$D$7=2, VLOOKUP('GRI Content'!$A9, Translation!$A:$S, 'GRI Content'!D$1 + 6, FALSE),
    Content_!$D$7=3, VLOOKUP('GRI Content'!$A9, Translation!$A:$S, 'GRI Content'!D$1 + 12, FALSE)
)</f>
        <v>Вкладка Работники</v>
      </c>
    </row>
    <row r="10" spans="1:7" ht="30.5" customHeight="1" x14ac:dyDescent="0.35">
      <c r="A10" s="266" t="s">
        <v>1427</v>
      </c>
      <c r="B10" s="840" cm="1">
        <f t="array" ref="B10">_xlfn.IFS(
    Content_!$D$7=1, VLOOKUP('GRI Content'!$A10, Translation!$A:$S, 'GRI Content'!B$1, FALSE),
    Content_!$D$7=2, VLOOKUP('GRI Content'!$A10, Translation!$A:$S, 'GRI Content'!B$1 + 6, FALSE),
    Content_!$D$7=3, VLOOKUP('GRI Content'!$A10, Translation!$A:$S, 'GRI Content'!B$1 + 12, FALSE)
)</f>
        <v>0</v>
      </c>
      <c r="C10" s="252" t="str" cm="1">
        <f t="array" ref="C10">_xlfn.IFS(
    Content_!$D$7=1, VLOOKUP('GRI Content'!$A10, Translation!$A:$S, 'GRI Content'!C$1, FALSE),
    Content_!$D$7=2, VLOOKUP('GRI Content'!$A10, Translation!$A:$S, 'GRI Content'!C$1 + 6, FALSE),
    Content_!$D$7=3, VLOOKUP('GRI Content'!$A10, Translation!$A:$S, 'GRI Content'!C$1 + 12, FALSE)
)</f>
        <v>2-8 Работники, которые не являются работниками организации</v>
      </c>
      <c r="D10" s="53" t="str" cm="1">
        <f t="array" ref="D10">_xlfn.IFS(
    Content_!$D$7=1, VLOOKUP('GRI Content'!$A10, Translation!$A:$S, 'GRI Content'!D$1, FALSE),
    Content_!$D$7=2, VLOOKUP('GRI Content'!$A10, Translation!$A:$S, 'GRI Content'!D$1 + 6, FALSE),
    Content_!$D$7=3, VLOOKUP('GRI Content'!$A10, Translation!$A:$S, 'GRI Content'!D$1 + 12, FALSE)
)</f>
        <v>Вкладка Работники</v>
      </c>
    </row>
    <row r="11" spans="1:7" ht="31" customHeight="1" x14ac:dyDescent="0.35">
      <c r="A11" s="266" t="s">
        <v>1428</v>
      </c>
      <c r="B11" s="840" cm="1">
        <f t="array" ref="B11">_xlfn.IFS(
    Content_!$D$7=1, VLOOKUP('GRI Content'!$A11, Translation!$A:$S, 'GRI Content'!B$1, FALSE),
    Content_!$D$7=2, VLOOKUP('GRI Content'!$A11, Translation!$A:$S, 'GRI Content'!B$1 + 6, FALSE),
    Content_!$D$7=3, VLOOKUP('GRI Content'!$A11, Translation!$A:$S, 'GRI Content'!B$1 + 12, FALSE)
)</f>
        <v>0</v>
      </c>
      <c r="C11" s="45" t="str" cm="1">
        <f t="array" ref="C11">_xlfn.IFS(
    Content_!$D$7=1, VLOOKUP('GRI Content'!$A11, Translation!$A:$S, 'GRI Content'!C$1, FALSE),
    Content_!$D$7=2, VLOOKUP('GRI Content'!$A11, Translation!$A:$S, 'GRI Content'!C$1 + 6, FALSE),
    Content_!$D$7=3, VLOOKUP('GRI Content'!$A11, Translation!$A:$S, 'GRI Content'!C$1 + 12, FALSE)
)</f>
        <v>2-9 Структура и состав органов
управления</v>
      </c>
      <c r="D11" s="49" t="str" cm="1">
        <f t="array" ref="D11">_xlfn.IFS(
    Content_!$D$7=1, VLOOKUP('GRI Content'!$A11, Translation!$A:$S, 'GRI Content'!D$1, FALSE),
    Content_!$D$7=2, VLOOKUP('GRI Content'!$A11, Translation!$A:$S, 'GRI Content'!D$1 + 6, FALSE),
    Content_!$D$7=3, VLOOKUP('GRI Content'!$A11, Translation!$A:$S, 'GRI Content'!D$1 + 12, FALSE)
)</f>
        <v>Вкладка Корпоративное управление</v>
      </c>
    </row>
    <row r="12" spans="1:7" x14ac:dyDescent="0.35">
      <c r="A12" s="266" t="s">
        <v>1429</v>
      </c>
      <c r="B12" s="843" cm="1">
        <f t="array" ref="B12">_xlfn.IFS(
    Content_!$D$7=1, VLOOKUP('GRI Content'!$A12, Translation!$A:$S, 'GRI Content'!B$1, FALSE),
    Content_!$D$7=2, VLOOKUP('GRI Content'!$A12, Translation!$A:$S, 'GRI Content'!B$1 + 6, FALSE),
    Content_!$D$7=3, VLOOKUP('GRI Content'!$A12, Translation!$A:$S, 'GRI Content'!B$1 + 12, FALSE)
)</f>
        <v>0</v>
      </c>
      <c r="C12" s="45" t="str" cm="1">
        <f t="array" ref="C12">_xlfn.IFS(
    Content_!$D$7=1, VLOOKUP('GRI Content'!$A12, Translation!$A:$S, 'GRI Content'!C$1, FALSE),
    Content_!$D$7=2, VLOOKUP('GRI Content'!$A12, Translation!$A:$S, 'GRI Content'!C$1 + 6, FALSE),
    Content_!$D$7=3, VLOOKUP('GRI Content'!$A12, Translation!$A:$S, 'GRI Content'!C$1 + 12, FALSE)
)</f>
        <v>2-27 Соблюдение законов и нормативных актов</v>
      </c>
      <c r="D12" s="49" t="str" cm="1">
        <f t="array" ref="D12">_xlfn.IFS(
    Content_!$D$7=1, VLOOKUP('GRI Content'!$A12, Translation!$A:$S, 'GRI Content'!D$1, FALSE),
    Content_!$D$7=2, VLOOKUP('GRI Content'!$A12, Translation!$A:$S, 'GRI Content'!D$1 + 6, FALSE),
    Content_!$D$7=3, VLOOKUP('GRI Content'!$A12, Translation!$A:$S, 'GRI Content'!D$1 + 12, FALSE)
)</f>
        <v>Вкладка Комплаенс</v>
      </c>
    </row>
    <row r="13" spans="1:7" ht="28" x14ac:dyDescent="0.35">
      <c r="A13" s="266" t="s">
        <v>1430</v>
      </c>
      <c r="B13" s="47" t="str" cm="1">
        <f t="array" ref="B13">_xlfn.IFS(
    Content_!$D$7=1, VLOOKUP('GRI Content'!$A13, Translation!$A:$S, 'GRI Content'!B$1, FALSE),
    Content_!$D$7=2, VLOOKUP('GRI Content'!$A13, Translation!$A:$S, 'GRI Content'!B$1 + 6, FALSE),
    Content_!$D$7=3, VLOOKUP('GRI Content'!$A13, Translation!$A:$S, 'GRI Content'!B$1 + 12, FALSE)
)</f>
        <v>GRI 201 Экономическая результативность 2016</v>
      </c>
      <c r="C13" s="47" t="str" cm="1">
        <f t="array" ref="C13">_xlfn.IFS(
    Content_!$D$7=1, VLOOKUP('GRI Content'!$A13, Translation!$A:$S, 'GRI Content'!C$1, FALSE),
    Content_!$D$7=2, VLOOKUP('GRI Content'!$A13, Translation!$A:$S, 'GRI Content'!C$1 + 6, FALSE),
    Content_!$D$7=3, VLOOKUP('GRI Content'!$A13, Translation!$A:$S, 'GRI Content'!C$1 + 12, FALSE)
)</f>
        <v>201-1 Прямая экономическая стоимость, созданная и распределенная</v>
      </c>
      <c r="D13" s="49" t="str" cm="1">
        <f t="array" ref="D13">_xlfn.IFS(
    Content_!$D$7=1, VLOOKUP('GRI Content'!$A13, Translation!$A:$S, 'GRI Content'!D$1, FALSE),
    Content_!$D$7=2, VLOOKUP('GRI Content'!$A13, Translation!$A:$S, 'GRI Content'!D$1 + 6, FALSE),
    Content_!$D$7=3, VLOOKUP('GRI Content'!$A13, Translation!$A:$S, 'GRI Content'!D$1 + 12, FALSE)
)</f>
        <v xml:space="preserve">Вкладка Финансы </v>
      </c>
    </row>
    <row r="14" spans="1:7" ht="28" x14ac:dyDescent="0.35">
      <c r="A14" s="266" t="s">
        <v>1431</v>
      </c>
      <c r="B14" s="252" t="str" cm="1">
        <f t="array" ref="B14">_xlfn.IFS(
    Content_!$D$7=1, VLOOKUP('GRI Content'!$A14, Translation!$A:$S, 'GRI Content'!B$1, FALSE),
    Content_!$D$7=2, VLOOKUP('GRI Content'!$A14, Translation!$A:$S, 'GRI Content'!B$1 + 6, FALSE),
    Content_!$D$7=3, VLOOKUP('GRI Content'!$A14, Translation!$A:$S, 'GRI Content'!B$1 + 12, FALSE)
)</f>
        <v>GRI 204 Практика закупок 2016</v>
      </c>
      <c r="C14" s="47" t="str" cm="1">
        <f t="array" ref="C14">_xlfn.IFS(
    Content_!$D$7=1, VLOOKUP('GRI Content'!$A14, Translation!$A:$S, 'GRI Content'!C$1, FALSE),
    Content_!$D$7=2, VLOOKUP('GRI Content'!$A14, Translation!$A:$S, 'GRI Content'!C$1 + 6, FALSE),
    Content_!$D$7=3, VLOOKUP('GRI Content'!$A14, Translation!$A:$S, 'GRI Content'!C$1 + 12, FALSE)
)</f>
        <v>204-1 Доля расходов на местных поставщиков</v>
      </c>
      <c r="D14" s="49" t="str" cm="1">
        <f t="array" ref="D14">_xlfn.IFS(
    Content_!$D$7=1, VLOOKUP('GRI Content'!$A14, Translation!$A:$S, 'GRI Content'!D$1, FALSE),
    Content_!$D$7=2, VLOOKUP('GRI Content'!$A14, Translation!$A:$S, 'GRI Content'!D$1 + 6, FALSE),
    Content_!$D$7=3, VLOOKUP('GRI Content'!$A14, Translation!$A:$S, 'GRI Content'!D$1 + 12, FALSE)
)</f>
        <v>Вкладка Закупки</v>
      </c>
    </row>
    <row r="15" spans="1:7" ht="42" x14ac:dyDescent="0.35">
      <c r="A15" s="266" t="s">
        <v>1432</v>
      </c>
      <c r="B15" s="842" t="str" cm="1">
        <f t="array" ref="B15">_xlfn.IFS(
    Content_!$D$7=1, VLOOKUP('GRI Content'!$A15, Translation!$A:$S, 'GRI Content'!B$1, FALSE),
    Content_!$D$7=2, VLOOKUP('GRI Content'!$A15, Translation!$A:$S, 'GRI Content'!B$1 + 6, FALSE),
    Content_!$D$7=3, VLOOKUP('GRI Content'!$A15, Translation!$A:$S, 'GRI Content'!B$1 + 12, FALSE)
)</f>
        <v>GRI 205 Противодействие коррупции 2016</v>
      </c>
      <c r="C15" s="45" t="str" cm="1">
        <f t="array" ref="C15">_xlfn.IFS(
    Content_!$D$7=1, VLOOKUP('GRI Content'!$A15, Translation!$A:$S, 'GRI Content'!C$1, FALSE),
    Content_!$D$7=2, VLOOKUP('GRI Content'!$A15, Translation!$A:$S, 'GRI Content'!C$1 + 6, FALSE),
    Content_!$D$7=3, VLOOKUP('GRI Content'!$A15, Translation!$A:$S, 'GRI Content'!C$1 + 12, FALSE)
)</f>
        <v>205-2 Информирование и обучение по вопросам антикоррупционной политики и процедур</v>
      </c>
      <c r="D15" s="49" t="str" cm="1">
        <f t="array" ref="D15">_xlfn.IFS(
    Content_!$D$7=1, VLOOKUP('GRI Content'!$A15, Translation!$A:$S, 'GRI Content'!D$1, FALSE),
    Content_!$D$7=2, VLOOKUP('GRI Content'!$A15, Translation!$A:$S, 'GRI Content'!D$1 + 6, FALSE),
    Content_!$D$7=3, VLOOKUP('GRI Content'!$A15, Translation!$A:$S, 'GRI Content'!D$1 + 12, FALSE)
)</f>
        <v>Вкладка Комплаенс</v>
      </c>
    </row>
    <row r="16" spans="1:7" ht="28" x14ac:dyDescent="0.35">
      <c r="A16" s="266" t="s">
        <v>1433</v>
      </c>
      <c r="B16" s="843" cm="1">
        <f t="array" ref="B16">_xlfn.IFS(
    Content_!$D$7=1, VLOOKUP('GRI Content'!$A16, Translation!$A:$S, 'GRI Content'!B$1, FALSE),
    Content_!$D$7=2, VLOOKUP('GRI Content'!$A16, Translation!$A:$S, 'GRI Content'!B$1 + 6, FALSE),
    Content_!$D$7=3, VLOOKUP('GRI Content'!$A16, Translation!$A:$S, 'GRI Content'!B$1 + 12, FALSE)
)</f>
        <v>0</v>
      </c>
      <c r="C16" s="47" t="str" cm="1">
        <f t="array" ref="C16">_xlfn.IFS(
    Content_!$D$7=1, VLOOKUP('GRI Content'!$A16, Translation!$A:$S, 'GRI Content'!C$1, FALSE),
    Content_!$D$7=2, VLOOKUP('GRI Content'!$A16, Translation!$A:$S, 'GRI Content'!C$1 + 6, FALSE),
    Content_!$D$7=3, VLOOKUP('GRI Content'!$A16, Translation!$A:$S, 'GRI Content'!C$1 + 12, FALSE)
)</f>
        <v>205-3 Подтвержденные случаи коррупции и предпринятые меры</v>
      </c>
      <c r="D16" s="49" t="str" cm="1">
        <f t="array" ref="D16">_xlfn.IFS(
    Content_!$D$7=1, VLOOKUP('GRI Content'!$A16, Translation!$A:$S, 'GRI Content'!D$1, FALSE),
    Content_!$D$7=2, VLOOKUP('GRI Content'!$A16, Translation!$A:$S, 'GRI Content'!D$1 + 6, FALSE),
    Content_!$D$7=3, VLOOKUP('GRI Content'!$A16, Translation!$A:$S, 'GRI Content'!D$1 + 12, FALSE)
)</f>
        <v>Вкладка Комплаенс</v>
      </c>
    </row>
    <row r="17" spans="1:4" x14ac:dyDescent="0.35">
      <c r="A17" s="266" t="s">
        <v>1434</v>
      </c>
      <c r="B17" s="842" t="str" cm="1">
        <f t="array" ref="B17">_xlfn.IFS(
    Content_!$D$7=1, VLOOKUP('GRI Content'!$A17, Translation!$A:$S, 'GRI Content'!B$1, FALSE),
    Content_!$D$7=2, VLOOKUP('GRI Content'!$A17, Translation!$A:$S, 'GRI Content'!B$1 + 6, FALSE),
    Content_!$D$7=3, VLOOKUP('GRI Content'!$A17, Translation!$A:$S, 'GRI Content'!B$1 + 12, FALSE)
)</f>
        <v>GRI 302 Энергия 2016</v>
      </c>
      <c r="C17" s="45" t="str" cm="1">
        <f t="array" ref="C17">_xlfn.IFS(
    Content_!$D$7=1, VLOOKUP('GRI Content'!$A17, Translation!$A:$S, 'GRI Content'!C$1, FALSE),
    Content_!$D$7=2, VLOOKUP('GRI Content'!$A17, Translation!$A:$S, 'GRI Content'!C$1 + 6, FALSE),
    Content_!$D$7=3, VLOOKUP('GRI Content'!$A17, Translation!$A:$S, 'GRI Content'!C$1 + 12, FALSE)
)</f>
        <v xml:space="preserve">302-1 Потребление энергии внутри организации </v>
      </c>
      <c r="D17" s="49" t="str" cm="1">
        <f t="array" ref="D17">_xlfn.IFS(
    Content_!$D$7=1, VLOOKUP('GRI Content'!$A17, Translation!$A:$S, 'GRI Content'!D$1, FALSE),
    Content_!$D$7=2, VLOOKUP('GRI Content'!$A17, Translation!$A:$S, 'GRI Content'!D$1 + 6, FALSE),
    Content_!$D$7=3, VLOOKUP('GRI Content'!$A17, Translation!$A:$S, 'GRI Content'!D$1 + 12, FALSE)
)</f>
        <v>Вкладка Энергопотребление</v>
      </c>
    </row>
    <row r="18" spans="1:4" x14ac:dyDescent="0.35">
      <c r="A18" s="266" t="s">
        <v>1435</v>
      </c>
      <c r="B18" s="840" cm="1">
        <f t="array" ref="B18">_xlfn.IFS(
    Content_!$D$7=1, VLOOKUP('GRI Content'!$A18, Translation!$A:$S, 'GRI Content'!B$1, FALSE),
    Content_!$D$7=2, VLOOKUP('GRI Content'!$A18, Translation!$A:$S, 'GRI Content'!B$1 + 6, FALSE),
    Content_!$D$7=3, VLOOKUP('GRI Content'!$A18, Translation!$A:$S, 'GRI Content'!B$1 + 12, FALSE)
)</f>
        <v>0</v>
      </c>
      <c r="C18" s="45" t="str" cm="1">
        <f t="array" ref="C18">_xlfn.IFS(
    Content_!$D$7=1, VLOOKUP('GRI Content'!$A18, Translation!$A:$S, 'GRI Content'!C$1, FALSE),
    Content_!$D$7=2, VLOOKUP('GRI Content'!$A18, Translation!$A:$S, 'GRI Content'!C$1 + 6, FALSE),
    Content_!$D$7=3, VLOOKUP('GRI Content'!$A18, Translation!$A:$S, 'GRI Content'!C$1 + 12, FALSE)
)</f>
        <v>302-3 Энергоемкость</v>
      </c>
      <c r="D18" s="49" t="str" cm="1">
        <f t="array" ref="D18">_xlfn.IFS(
    Content_!$D$7=1, VLOOKUP('GRI Content'!$A18, Translation!$A:$S, 'GRI Content'!D$1, FALSE),
    Content_!$D$7=2, VLOOKUP('GRI Content'!$A18, Translation!$A:$S, 'GRI Content'!D$1 + 6, FALSE),
    Content_!$D$7=3, VLOOKUP('GRI Content'!$A18, Translation!$A:$S, 'GRI Content'!D$1 + 12, FALSE)
)</f>
        <v>Вкладка Энергопотребление</v>
      </c>
    </row>
    <row r="19" spans="1:4" x14ac:dyDescent="0.35">
      <c r="A19" s="266" t="s">
        <v>1436</v>
      </c>
      <c r="B19" s="843" cm="1">
        <f t="array" ref="B19">_xlfn.IFS(
    Content_!$D$7=1, VLOOKUP('GRI Content'!$A19, Translation!$A:$S, 'GRI Content'!B$1, FALSE),
    Content_!$D$7=2, VLOOKUP('GRI Content'!$A19, Translation!$A:$S, 'GRI Content'!B$1 + 6, FALSE),
    Content_!$D$7=3, VLOOKUP('GRI Content'!$A19, Translation!$A:$S, 'GRI Content'!B$1 + 12, FALSE)
)</f>
        <v>0</v>
      </c>
      <c r="C19" s="47" t="str" cm="1">
        <f t="array" ref="C19">_xlfn.IFS(
    Content_!$D$7=1, VLOOKUP('GRI Content'!$A19, Translation!$A:$S, 'GRI Content'!C$1, FALSE),
    Content_!$D$7=2, VLOOKUP('GRI Content'!$A19, Translation!$A:$S, 'GRI Content'!C$1 + 6, FALSE),
    Content_!$D$7=3, VLOOKUP('GRI Content'!$A19, Translation!$A:$S, 'GRI Content'!C$1 + 12, FALSE)
)</f>
        <v>302-4 Сокращение энергопотребления</v>
      </c>
      <c r="D19" s="49" t="str" cm="1">
        <f t="array" ref="D19">_xlfn.IFS(
    Content_!$D$7=1, VLOOKUP('GRI Content'!$A19, Translation!$A:$S, 'GRI Content'!D$1, FALSE),
    Content_!$D$7=2, VLOOKUP('GRI Content'!$A19, Translation!$A:$S, 'GRI Content'!D$1 + 6, FALSE),
    Content_!$D$7=3, VLOOKUP('GRI Content'!$A19, Translation!$A:$S, 'GRI Content'!D$1 + 12, FALSE)
)</f>
        <v>Вкладка Энергопотребление</v>
      </c>
    </row>
    <row r="20" spans="1:4" x14ac:dyDescent="0.35">
      <c r="A20" s="266" t="s">
        <v>1437</v>
      </c>
      <c r="B20" s="840" t="str" cm="1">
        <f t="array" ref="B20">_xlfn.IFS(
    Content_!$D$7=1, VLOOKUP('GRI Content'!$A20, Translation!$A:$S, 'GRI Content'!B$1, FALSE),
    Content_!$D$7=2, VLOOKUP('GRI Content'!$A20, Translation!$A:$S, 'GRI Content'!B$1 + 6, FALSE),
    Content_!$D$7=3, VLOOKUP('GRI Content'!$A20, Translation!$A:$S, 'GRI Content'!B$1 + 12, FALSE)
)</f>
        <v>GRI 303 Вода и сбросы 2018</v>
      </c>
      <c r="C20" s="45" t="str" cm="1">
        <f t="array" ref="C20">_xlfn.IFS(
    Content_!$D$7=1, VLOOKUP('GRI Content'!$A20, Translation!$A:$S, 'GRI Content'!C$1, FALSE),
    Content_!$D$7=2, VLOOKUP('GRI Content'!$A20, Translation!$A:$S, 'GRI Content'!C$1 + 6, FALSE),
    Content_!$D$7=3, VLOOKUP('GRI Content'!$A20, Translation!$A:$S, 'GRI Content'!C$1 + 12, FALSE)
)</f>
        <v>303-3 Водозабор</v>
      </c>
      <c r="D20" s="49" t="str" cm="1">
        <f t="array" ref="D20">_xlfn.IFS(
    Content_!$D$7=1, VLOOKUP('GRI Content'!$A20, Translation!$A:$S, 'GRI Content'!D$1, FALSE),
    Content_!$D$7=2, VLOOKUP('GRI Content'!$A20, Translation!$A:$S, 'GRI Content'!D$1 + 6, FALSE),
    Content_!$D$7=3, VLOOKUP('GRI Content'!$A20, Translation!$A:$S, 'GRI Content'!D$1 + 12, FALSE)
)</f>
        <v>Вкладка Водные ресурсы</v>
      </c>
    </row>
    <row r="21" spans="1:4" x14ac:dyDescent="0.35">
      <c r="A21" s="266" t="s">
        <v>1438</v>
      </c>
      <c r="B21" s="840" cm="1">
        <f t="array" ref="B21">_xlfn.IFS(
    Content_!$D$7=1, VLOOKUP('GRI Content'!$A21, Translation!$A:$S, 'GRI Content'!B$1, FALSE),
    Content_!$D$7=2, VLOOKUP('GRI Content'!$A21, Translation!$A:$S, 'GRI Content'!B$1 + 6, FALSE),
    Content_!$D$7=3, VLOOKUP('GRI Content'!$A21, Translation!$A:$S, 'GRI Content'!B$1 + 12, FALSE)
)</f>
        <v>0</v>
      </c>
      <c r="C21" s="45" t="str" cm="1">
        <f t="array" ref="C21">_xlfn.IFS(
    Content_!$D$7=1, VLOOKUP('GRI Content'!$A21, Translation!$A:$S, 'GRI Content'!C$1, FALSE),
    Content_!$D$7=2, VLOOKUP('GRI Content'!$A21, Translation!$A:$S, 'GRI Content'!C$1 + 6, FALSE),
    Content_!$D$7=3, VLOOKUP('GRI Content'!$A21, Translation!$A:$S, 'GRI Content'!C$1 + 12, FALSE)
)</f>
        <v>303-4 Водоотведение</v>
      </c>
      <c r="D21" s="49" t="str" cm="1">
        <f t="array" ref="D21">_xlfn.IFS(
    Content_!$D$7=1, VLOOKUP('GRI Content'!$A21, Translation!$A:$S, 'GRI Content'!D$1, FALSE),
    Content_!$D$7=2, VLOOKUP('GRI Content'!$A21, Translation!$A:$S, 'GRI Content'!D$1 + 6, FALSE),
    Content_!$D$7=3, VLOOKUP('GRI Content'!$A21, Translation!$A:$S, 'GRI Content'!D$1 + 12, FALSE)
)</f>
        <v>Вкладка Водные ресурсы</v>
      </c>
    </row>
    <row r="22" spans="1:4" x14ac:dyDescent="0.35">
      <c r="A22" s="266" t="s">
        <v>1439</v>
      </c>
      <c r="B22" s="843" cm="1">
        <f t="array" ref="B22">_xlfn.IFS(
    Content_!$D$7=1, VLOOKUP('GRI Content'!$A22, Translation!$A:$S, 'GRI Content'!B$1, FALSE),
    Content_!$D$7=2, VLOOKUP('GRI Content'!$A22, Translation!$A:$S, 'GRI Content'!B$1 + 6, FALSE),
    Content_!$D$7=3, VLOOKUP('GRI Content'!$A22, Translation!$A:$S, 'GRI Content'!B$1 + 12, FALSE)
)</f>
        <v>0</v>
      </c>
      <c r="C22" s="47" t="str" cm="1">
        <f t="array" ref="C22">_xlfn.IFS(
    Content_!$D$7=1, VLOOKUP('GRI Content'!$A22, Translation!$A:$S, 'GRI Content'!C$1, FALSE),
    Content_!$D$7=2, VLOOKUP('GRI Content'!$A22, Translation!$A:$S, 'GRI Content'!C$1 + 6, FALSE),
    Content_!$D$7=3, VLOOKUP('GRI Content'!$A22, Translation!$A:$S, 'GRI Content'!C$1 + 12, FALSE)
)</f>
        <v>303-5 Водопотребление</v>
      </c>
      <c r="D22" s="49" t="str" cm="1">
        <f t="array" ref="D22">_xlfn.IFS(
    Content_!$D$7=1, VLOOKUP('GRI Content'!$A22, Translation!$A:$S, 'GRI Content'!D$1, FALSE),
    Content_!$D$7=2, VLOOKUP('GRI Content'!$A22, Translation!$A:$S, 'GRI Content'!D$1 + 6, FALSE),
    Content_!$D$7=3, VLOOKUP('GRI Content'!$A22, Translation!$A:$S, 'GRI Content'!D$1 + 12, FALSE)
)</f>
        <v>Вкладка Водные ресурсы</v>
      </c>
    </row>
    <row r="23" spans="1:4" ht="29" customHeight="1" x14ac:dyDescent="0.35">
      <c r="A23" s="266" t="s">
        <v>1440</v>
      </c>
      <c r="B23" s="842" t="str" cm="1">
        <f t="array" ref="B23">_xlfn.IFS(
    Content_!$D$7=1, VLOOKUP('GRI Content'!$A23, Translation!$A:$S, 'GRI Content'!B$1, FALSE),
    Content_!$D$7=2, VLOOKUP('GRI Content'!$A23, Translation!$A:$S, 'GRI Content'!B$1 + 6, FALSE),
    Content_!$D$7=3, VLOOKUP('GRI Content'!$A23, Translation!$A:$S, 'GRI Content'!B$1 + 12, FALSE)
)</f>
        <v>GRI 305 Эмиссии 2016</v>
      </c>
      <c r="C23" s="50" t="str" cm="1">
        <f t="array" ref="C23">_xlfn.IFS(
    Content_!$D$7=1, VLOOKUP('GRI Content'!$A23, Translation!$A:$S, 'GRI Content'!C$1, FALSE),
    Content_!$D$7=2, VLOOKUP('GRI Content'!$A23, Translation!$A:$S, 'GRI Content'!C$1 + 6, FALSE),
    Content_!$D$7=3, VLOOKUP('GRI Content'!$A23, Translation!$A:$S, 'GRI Content'!C$1 + 12, FALSE)
)</f>
        <v>305-1 Прямые выбросы парниковых газов (Область охвата 1)</v>
      </c>
      <c r="D23" s="49" t="str" cm="1">
        <f t="array" ref="D23">_xlfn.IFS(
    Content_!$D$7=1, VLOOKUP('GRI Content'!$A23, Translation!$A:$S, 'GRI Content'!D$1, FALSE),
    Content_!$D$7=2, VLOOKUP('GRI Content'!$A23, Translation!$A:$S, 'GRI Content'!D$1 + 6, FALSE),
    Content_!$D$7=3, VLOOKUP('GRI Content'!$A23, Translation!$A:$S, 'GRI Content'!D$1 + 12, FALSE)
)</f>
        <v>Вкладка Выбросы</v>
      </c>
    </row>
    <row r="24" spans="1:4" ht="33.5" customHeight="1" x14ac:dyDescent="0.35">
      <c r="A24" s="266" t="s">
        <v>1441</v>
      </c>
      <c r="B24" s="840"/>
      <c r="C24" s="45" t="str" cm="1">
        <f t="array" ref="C24">_xlfn.IFS(
    Content_!$D$7=1, VLOOKUP('GRI Content'!$A24, Translation!$A:$S, 'GRI Content'!C$1, FALSE),
    Content_!$D$7=2, VLOOKUP('GRI Content'!$A24, Translation!$A:$S, 'GRI Content'!C$1 + 6, FALSE),
    Content_!$D$7=3, VLOOKUP('GRI Content'!$A24, Translation!$A:$S, 'GRI Content'!C$1 + 12, FALSE)
)</f>
        <v xml:space="preserve">305-2 Косвенные энергетические выбросы парниковых газов (Область охвата 2) </v>
      </c>
      <c r="D24" s="49" t="str" cm="1">
        <f t="array" ref="D24">_xlfn.IFS(
    Content_!$D$7=1, VLOOKUP('GRI Content'!$A24, Translation!$A:$S, 'GRI Content'!D$1, FALSE),
    Content_!$D$7=2, VLOOKUP('GRI Content'!$A24, Translation!$A:$S, 'GRI Content'!D$1 + 6, FALSE),
    Content_!$D$7=3, VLOOKUP('GRI Content'!$A24, Translation!$A:$S, 'GRI Content'!D$1 + 12, FALSE)
)</f>
        <v>Вкладка Выбросы</v>
      </c>
    </row>
    <row r="25" spans="1:4" ht="28" customHeight="1" x14ac:dyDescent="0.35">
      <c r="A25" s="266" t="s">
        <v>1442</v>
      </c>
      <c r="B25" s="840"/>
      <c r="C25" s="45" t="str" cm="1">
        <f t="array" ref="C25">_xlfn.IFS(
    Content_!$D$7=1, VLOOKUP('GRI Content'!$A25, Translation!$A:$S, 'GRI Content'!C$1, FALSE),
    Content_!$D$7=2, VLOOKUP('GRI Content'!$A25, Translation!$A:$S, 'GRI Content'!C$1 + 6, FALSE),
    Content_!$D$7=3, VLOOKUP('GRI Content'!$A25, Translation!$A:$S, 'GRI Content'!C$1 + 12, FALSE)
)</f>
        <v xml:space="preserve">305-4 Интенсивность выбросов парниковых газов </v>
      </c>
      <c r="D25" s="49" t="str" cm="1">
        <f t="array" ref="D25">_xlfn.IFS(
    Content_!$D$7=1, VLOOKUP('GRI Content'!$A25, Translation!$A:$S, 'GRI Content'!D$1, FALSE),
    Content_!$D$7=2, VLOOKUP('GRI Content'!$A25, Translation!$A:$S, 'GRI Content'!D$1 + 6, FALSE),
    Content_!$D$7=3, VLOOKUP('GRI Content'!$A25, Translation!$A:$S, 'GRI Content'!D$1 + 12, FALSE)
)</f>
        <v>Вкладка Выбросы</v>
      </c>
    </row>
    <row r="26" spans="1:4" x14ac:dyDescent="0.35">
      <c r="A26" s="266" t="s">
        <v>1443</v>
      </c>
      <c r="B26" s="840"/>
      <c r="C26" s="47" t="str" cm="1">
        <f t="array" ref="C26">_xlfn.IFS(
    Content_!$D$7=1, VLOOKUP('GRI Content'!$A26, Translation!$A:$S, 'GRI Content'!C$1, FALSE),
    Content_!$D$7=2, VLOOKUP('GRI Content'!$A26, Translation!$A:$S, 'GRI Content'!C$1 + 6, FALSE),
    Content_!$D$7=3, VLOOKUP('GRI Content'!$A26, Translation!$A:$S, 'GRI Content'!C$1 + 12, FALSE)
)</f>
        <v>305-5 Сокращение выбросов парниковых газов</v>
      </c>
      <c r="D26" s="49" t="str" cm="1">
        <f t="array" ref="D26">_xlfn.IFS(
    Content_!$D$7=1, VLOOKUP('GRI Content'!$A26, Translation!$A:$S, 'GRI Content'!D$1, FALSE),
    Content_!$D$7=2, VLOOKUP('GRI Content'!$A26, Translation!$A:$S, 'GRI Content'!D$1 + 6, FALSE),
    Content_!$D$7=3, VLOOKUP('GRI Content'!$A26, Translation!$A:$S, 'GRI Content'!D$1 + 12, FALSE)
)</f>
        <v>Вкладка Выбросы</v>
      </c>
    </row>
    <row r="27" spans="1:4" ht="28" x14ac:dyDescent="0.35">
      <c r="A27" s="266" t="s">
        <v>1444</v>
      </c>
      <c r="B27" s="843"/>
      <c r="C27" s="48" t="str" cm="1">
        <f t="array" ref="C27">_xlfn.IFS(
    Content_!$D$7=1, VLOOKUP('GRI Content'!$A27, Translation!$A:$S, 'GRI Content'!C$1, FALSE),
    Content_!$D$7=2, VLOOKUP('GRI Content'!$A27, Translation!$A:$S, 'GRI Content'!C$1 + 6, FALSE),
    Content_!$D$7=3, VLOOKUP('GRI Content'!$A27, Translation!$A:$S, 'GRI Content'!C$1 + 12, FALSE)
)</f>
        <v>305-7 Оксиды азота (NOx), оксиды серы (SOx) и другие значительные выбросы в атмосферу</v>
      </c>
      <c r="D27" s="49" t="str" cm="1">
        <f t="array" ref="D27">_xlfn.IFS(
    Content_!$D$7=1, VLOOKUP('GRI Content'!$A27, Translation!$A:$S, 'GRI Content'!D$1, FALSE),
    Content_!$D$7=2, VLOOKUP('GRI Content'!$A27, Translation!$A:$S, 'GRI Content'!D$1 + 6, FALSE),
    Content_!$D$7=3, VLOOKUP('GRI Content'!$A27, Translation!$A:$S, 'GRI Content'!D$1 + 12, FALSE)
)</f>
        <v>Вкладка Выбросы</v>
      </c>
    </row>
    <row r="28" spans="1:4" x14ac:dyDescent="0.35">
      <c r="A28" s="266" t="s">
        <v>1445</v>
      </c>
      <c r="B28" s="45" t="str" cm="1">
        <f t="array" ref="B28">_xlfn.IFS(
    Content_!$D$7=1, VLOOKUP('GRI Content'!$A28, Translation!$A:$S, 'GRI Content'!B$1, FALSE),
    Content_!$D$7=2, VLOOKUP('GRI Content'!$A28, Translation!$A:$S, 'GRI Content'!B$1 + 6, FALSE),
    Content_!$D$7=3, VLOOKUP('GRI Content'!$A28, Translation!$A:$S, 'GRI Content'!B$1 + 12, FALSE)
)</f>
        <v>GRI 306 Отходы 2020</v>
      </c>
      <c r="C28" s="45" t="str" cm="1">
        <f t="array" ref="C28">_xlfn.IFS(
    Content_!$D$7=1, VLOOKUP('GRI Content'!$A28, Translation!$A:$S, 'GRI Content'!C$1, FALSE),
    Content_!$D$7=2, VLOOKUP('GRI Content'!$A28, Translation!$A:$S, 'GRI Content'!C$1 + 6, FALSE),
    Content_!$D$7=3, VLOOKUP('GRI Content'!$A28, Translation!$A:$S, 'GRI Content'!C$1 + 12, FALSE)
)</f>
        <v>306-3 Образовавшиеся отходы</v>
      </c>
      <c r="D28" s="49" t="str" cm="1">
        <f t="array" ref="D28">_xlfn.IFS(
    Content_!$D$7=1, VLOOKUP('GRI Content'!$A28, Translation!$A:$S, 'GRI Content'!D$1, FALSE),
    Content_!$D$7=2, VLOOKUP('GRI Content'!$A28, Translation!$A:$S, 'GRI Content'!D$1 + 6, FALSE),
    Content_!$D$7=3, VLOOKUP('GRI Content'!$A28, Translation!$A:$S, 'GRI Content'!D$1 + 12, FALSE)
)</f>
        <v>Вкладка Отходы</v>
      </c>
    </row>
    <row r="29" spans="1:4" ht="28" customHeight="1" x14ac:dyDescent="0.35">
      <c r="A29" s="266" t="s">
        <v>1446</v>
      </c>
      <c r="B29" s="842" t="str" cm="1">
        <f t="array" ref="B29">_xlfn.IFS(
    Content_!$D$7=1, VLOOKUP('GRI Content'!$A29, Translation!$A:$S, 'GRI Content'!B$1, FALSE),
    Content_!$D$7=2, VLOOKUP('GRI Content'!$A29, Translation!$A:$S, 'GRI Content'!B$1 + 6, FALSE),
    Content_!$D$7=3, VLOOKUP('GRI Content'!$A29, Translation!$A:$S, 'GRI Content'!B$1 + 12, FALSE)
)</f>
        <v>GRI 401 Занятость 2016</v>
      </c>
      <c r="C29" s="50" t="str" cm="1">
        <f t="array" ref="C29">_xlfn.IFS(
    Content_!$D$7=1, VLOOKUP('GRI Content'!$A29, Translation!$A:$S, 'GRI Content'!C$1, FALSE),
    Content_!$D$7=2, VLOOKUP('GRI Content'!$A29, Translation!$A:$S, 'GRI Content'!C$1 + 6, FALSE),
    Content_!$D$7=3, VLOOKUP('GRI Content'!$A29, Translation!$A:$S, 'GRI Content'!C$1 + 12, FALSE)
)</f>
        <v>401-1 Найм новых сотрудников и текучесть кадров</v>
      </c>
      <c r="D29" s="49" t="str" cm="1">
        <f t="array" ref="D29">_xlfn.IFS(
    Content_!$D$7=1, VLOOKUP('GRI Content'!$A29, Translation!$A:$S, 'GRI Content'!D$1, FALSE),
    Content_!$D$7=2, VLOOKUP('GRI Content'!$A29, Translation!$A:$S, 'GRI Content'!D$1 + 6, FALSE),
    Content_!$D$7=3, VLOOKUP('GRI Content'!$A29, Translation!$A:$S, 'GRI Content'!D$1 + 12, FALSE)
)</f>
        <v>Вкладка Работники</v>
      </c>
    </row>
    <row r="30" spans="1:4" x14ac:dyDescent="0.35">
      <c r="A30" s="266" t="s">
        <v>1447</v>
      </c>
      <c r="B30" s="844" cm="1">
        <f t="array" ref="B30">_xlfn.IFS(
    Content_!$D$7=1, VLOOKUP('GRI Content'!$A30, Translation!$A:$S, 'GRI Content'!B$1, FALSE),
    Content_!$D$7=2, VLOOKUP('GRI Content'!$A30, Translation!$A:$S, 'GRI Content'!B$1 + 6, FALSE),
    Content_!$D$7=3, VLOOKUP('GRI Content'!$A30, Translation!$A:$S, 'GRI Content'!B$1 + 12, FALSE)
)</f>
        <v>0</v>
      </c>
      <c r="C30" s="50" t="str" cm="1">
        <f t="array" ref="C30">_xlfn.IFS(
    Content_!$D$7=1, VLOOKUP('GRI Content'!$A30, Translation!$A:$S, 'GRI Content'!C$1, FALSE),
    Content_!$D$7=2, VLOOKUP('GRI Content'!$A30, Translation!$A:$S, 'GRI Content'!C$1 + 6, FALSE),
    Content_!$D$7=3, VLOOKUP('GRI Content'!$A30, Translation!$A:$S, 'GRI Content'!C$1 + 12, FALSE)
)</f>
        <v>401-3 Декретный отпуск</v>
      </c>
      <c r="D30" s="49" t="str" cm="1">
        <f t="array" ref="D30">_xlfn.IFS(
    Content_!$D$7=1, VLOOKUP('GRI Content'!$A30, Translation!$A:$S, 'GRI Content'!D$1, FALSE),
    Content_!$D$7=2, VLOOKUP('GRI Content'!$A30, Translation!$A:$S, 'GRI Content'!D$1 + 6, FALSE),
    Content_!$D$7=3, VLOOKUP('GRI Content'!$A30, Translation!$A:$S, 'GRI Content'!D$1 + 12, FALSE)
)</f>
        <v>Вкладка Работники</v>
      </c>
    </row>
    <row r="31" spans="1:4" ht="28" x14ac:dyDescent="0.35">
      <c r="A31" s="266" t="s">
        <v>1448</v>
      </c>
      <c r="B31" s="260" t="str" cm="1">
        <f t="array" ref="B31">_xlfn.IFS(
    Content_!$D$7=1, VLOOKUP('GRI Content'!$A31, Translation!$A:$S, 'GRI Content'!B$1, FALSE),
    Content_!$D$7=2, VLOOKUP('GRI Content'!$A31, Translation!$A:$S, 'GRI Content'!B$1 + 6, FALSE),
    Content_!$D$7=3, VLOOKUP('GRI Content'!$A31, Translation!$A:$S, 'GRI Content'!B$1 + 12, FALSE)
)</f>
        <v>GRI 405 Разнообразие  равные возможности 2016</v>
      </c>
      <c r="C31" s="260" t="str" cm="1">
        <f t="array" ref="C31">_xlfn.IFS(
    Content_!$D$7=1, VLOOKUP('GRI Content'!$A31, Translation!$A:$S, 'GRI Content'!C$1, FALSE),
    Content_!$D$7=2, VLOOKUP('GRI Content'!$A31, Translation!$A:$S, 'GRI Content'!C$1 + 6, FALSE),
    Content_!$D$7=3, VLOOKUP('GRI Content'!$A31, Translation!$A:$S, 'GRI Content'!C$1 + 12, FALSE)
)</f>
        <v>405-1 Разнообразие руководящих органов и персонала</v>
      </c>
      <c r="D31" s="49" t="str" cm="1">
        <f t="array" ref="D31">_xlfn.IFS(
    Content_!$D$7=1, VLOOKUP('GRI Content'!$A31, Translation!$A:$S, 'GRI Content'!D$1, FALSE),
    Content_!$D$7=2, VLOOKUP('GRI Content'!$A31, Translation!$A:$S, 'GRI Content'!D$1 + 6, FALSE),
    Content_!$D$7=3, VLOOKUP('GRI Content'!$A31, Translation!$A:$S, 'GRI Content'!D$1 + 12, FALSE)
)</f>
        <v>Вкладка Разнообразие и инклюзивность</v>
      </c>
    </row>
    <row r="32" spans="1:4" ht="42" x14ac:dyDescent="0.35">
      <c r="A32" s="266" t="s">
        <v>1449</v>
      </c>
      <c r="B32" s="840" t="str" cm="1">
        <f t="array" ref="B32">_xlfn.IFS(
    Content_!$D$7=1, VLOOKUP('GRI Content'!$A32, Translation!$A:$S, 'GRI Content'!B$1, FALSE),
    Content_!$D$7=2, VLOOKUP('GRI Content'!$A32, Translation!$A:$S, 'GRI Content'!B$1 + 6, FALSE),
    Content_!$D$7=3, VLOOKUP('GRI Content'!$A32, Translation!$A:$S, 'GRI Content'!B$1 + 12, FALSE)
)</f>
        <v>GRI 403 Охрана труда и безопасность 2018</v>
      </c>
      <c r="C32" s="47" t="str" cm="1">
        <f t="array" ref="C32">_xlfn.IFS(
    Content_!$D$7=1, VLOOKUP('GRI Content'!$A32, Translation!$A:$S, 'GRI Content'!C$1, FALSE),
    Content_!$D$7=2, VLOOKUP('GRI Content'!$A32, Translation!$A:$S, 'GRI Content'!C$1 + 6, FALSE),
    Content_!$D$7=3, VLOOKUP('GRI Content'!$A32, Translation!$A:$S, 'GRI Content'!C$1 + 12, FALSE)
)</f>
        <v>403-8 Работники, охваченные системой управления вопросами охраны труда и безопасности труда</v>
      </c>
      <c r="D32" s="49" t="str" cm="1">
        <f t="array" ref="D32">_xlfn.IFS(
    Content_!$D$7=1, VLOOKUP('GRI Content'!$A32, Translation!$A:$S, 'GRI Content'!D$1, FALSE),
    Content_!$D$7=2, VLOOKUP('GRI Content'!$A32, Translation!$A:$S, 'GRI Content'!D$1 + 6, FALSE),
    Content_!$D$7=3, VLOOKUP('GRI Content'!$A32, Translation!$A:$S, 'GRI Content'!D$1 + 12, FALSE)
)</f>
        <v>Вкладка ОТиПБ</v>
      </c>
    </row>
    <row r="33" spans="1:4" x14ac:dyDescent="0.35">
      <c r="A33" s="266" t="s">
        <v>1450</v>
      </c>
      <c r="B33" s="841" cm="1">
        <f t="array" ref="B33">_xlfn.IFS(
    Content_!$D$7=1, VLOOKUP('GRI Content'!$A33, Translation!$A:$S, 'GRI Content'!B$1, FALSE),
    Content_!$D$7=2, VLOOKUP('GRI Content'!$A33, Translation!$A:$S, 'GRI Content'!B$1 + 6, FALSE),
    Content_!$D$7=3, VLOOKUP('GRI Content'!$A33, Translation!$A:$S, 'GRI Content'!B$1 + 12, FALSE)
)</f>
        <v>0</v>
      </c>
      <c r="C33" s="48" t="str" cm="1">
        <f t="array" ref="C33">_xlfn.IFS(
    Content_!$D$7=1, VLOOKUP('GRI Content'!$A33, Translation!$A:$S, 'GRI Content'!C$1, FALSE),
    Content_!$D$7=2, VLOOKUP('GRI Content'!$A33, Translation!$A:$S, 'GRI Content'!C$1 + 6, FALSE),
    Content_!$D$7=3, VLOOKUP('GRI Content'!$A33, Translation!$A:$S, 'GRI Content'!C$1 + 12, FALSE)
)</f>
        <v>403-9 Производственные травмы</v>
      </c>
      <c r="D33" s="49" t="str" cm="1">
        <f t="array" ref="D33">_xlfn.IFS(
    Content_!$D$7=1, VLOOKUP('GRI Content'!$A33, Translation!$A:$S, 'GRI Content'!D$1, FALSE),
    Content_!$D$7=2, VLOOKUP('GRI Content'!$A33, Translation!$A:$S, 'GRI Content'!D$1 + 6, FALSE),
    Content_!$D$7=3, VLOOKUP('GRI Content'!$A33, Translation!$A:$S, 'GRI Content'!D$1 + 12, FALSE)
)</f>
        <v>Вкладка ОТиПБ</v>
      </c>
    </row>
    <row r="34" spans="1:4" ht="28" x14ac:dyDescent="0.35">
      <c r="A34" s="266" t="s">
        <v>1451</v>
      </c>
      <c r="B34" s="842" t="str" cm="1">
        <f t="array" ref="B34">_xlfn.IFS(
    Content_!$D$7=1, VLOOKUP('GRI Content'!$A34, Translation!$A:$S, 'GRI Content'!B$1, FALSE),
    Content_!$D$7=2, VLOOKUP('GRI Content'!$A34, Translation!$A:$S, 'GRI Content'!B$1 + 6, FALSE),
    Content_!$D$7=3, VLOOKUP('GRI Content'!$A34, Translation!$A:$S, 'GRI Content'!B$1 + 12, FALSE)
)</f>
        <v>GRI 404 Тренинги и обучение 2016</v>
      </c>
      <c r="C34" s="45" t="str" cm="1">
        <f t="array" ref="C34">_xlfn.IFS(
    Content_!$D$7=1, VLOOKUP('GRI Content'!$A34, Translation!$A:$S, 'GRI Content'!C$1, FALSE),
    Content_!$D$7=2, VLOOKUP('GRI Content'!$A34, Translation!$A:$S, 'GRI Content'!C$1 + 6, FALSE),
    Content_!$D$7=3, VLOOKUP('GRI Content'!$A34, Translation!$A:$S, 'GRI Content'!C$1 + 12, FALSE)
)</f>
        <v>404-1 Среднее количество часов обучения в год на одного работника</v>
      </c>
      <c r="D34" s="49" t="str" cm="1">
        <f t="array" ref="D34">_xlfn.IFS(
    Content_!$D$7=1, VLOOKUP('GRI Content'!$A34, Translation!$A:$S, 'GRI Content'!D$1, FALSE),
    Content_!$D$7=2, VLOOKUP('GRI Content'!$A34, Translation!$A:$S, 'GRI Content'!D$1 + 6, FALSE),
    Content_!$D$7=3, VLOOKUP('GRI Content'!$A34, Translation!$A:$S, 'GRI Content'!D$1 + 12, FALSE)
)</f>
        <v>Вкладка Обучение</v>
      </c>
    </row>
    <row r="35" spans="1:4" ht="42" x14ac:dyDescent="0.35">
      <c r="A35" s="266" t="s">
        <v>1452</v>
      </c>
      <c r="B35" s="843" cm="1">
        <f t="array" ref="B35">_xlfn.IFS(
    Content_!$D$7=1, VLOOKUP('GRI Content'!$A35, Translation!$A:$S, 'GRI Content'!B$1, FALSE),
    Content_!$D$7=2, VLOOKUP('GRI Content'!$A35, Translation!$A:$S, 'GRI Content'!B$1 + 6, FALSE),
    Content_!$D$7=3, VLOOKUP('GRI Content'!$A35, Translation!$A:$S, 'GRI Content'!B$1 + 12, FALSE)
)</f>
        <v>0</v>
      </c>
      <c r="C35" s="47" t="str" cm="1">
        <f t="array" ref="C35">_xlfn.IFS(
    Content_!$D$7=1, VLOOKUP('GRI Content'!$A35, Translation!$A:$S, 'GRI Content'!C$1, FALSE),
    Content_!$D$7=2, VLOOKUP('GRI Content'!$A35, Translation!$A:$S, 'GRI Content'!C$1 + 6, FALSE),
    Content_!$D$7=3, VLOOKUP('GRI Content'!$A35, Translation!$A:$S, 'GRI Content'!C$1 + 12, FALSE)
)</f>
        <v>404-3 Процент работников, получающих регулярные оценки производительности и развития карьеры</v>
      </c>
      <c r="D35" s="49" t="str" cm="1">
        <f t="array" ref="D35">_xlfn.IFS(
    Content_!$D$7=1, VLOOKUP('GRI Content'!$A35, Translation!$A:$S, 'GRI Content'!D$1, FALSE),
    Content_!$D$7=2, VLOOKUP('GRI Content'!$A35, Translation!$A:$S, 'GRI Content'!D$1 + 6, FALSE),
    Content_!$D$7=3, VLOOKUP('GRI Content'!$A35, Translation!$A:$S, 'GRI Content'!D$1 + 12, FALSE)
)</f>
        <v>Вкладка Обучение</v>
      </c>
    </row>
    <row r="36" spans="1:4" ht="42" x14ac:dyDescent="0.35">
      <c r="A36" s="266" t="s">
        <v>1453</v>
      </c>
      <c r="B36" s="45" t="str" cm="1">
        <f t="array" ref="B36">_xlfn.IFS(
    Content_!$D$7=1, VLOOKUP('GRI Content'!$A36, Translation!$A:$S, 'GRI Content'!B$1, FALSE),
    Content_!$D$7=2, VLOOKUP('GRI Content'!$A36, Translation!$A:$S, 'GRI Content'!B$1 + 6, FALSE),
    Content_!$D$7=3, VLOOKUP('GRI Content'!$A36, Translation!$A:$S, 'GRI Content'!B$1 + 12, FALSE)
)</f>
        <v>GRI 418 Неприкосновенность частной жизни 2016</v>
      </c>
      <c r="C36" s="45" t="str" cm="1">
        <f t="array" ref="C36">_xlfn.IFS(
    Content_!$D$7=1, VLOOKUP('GRI Content'!$A36, Translation!$A:$S, 'GRI Content'!C$1, FALSE),
    Content_!$D$7=2, VLOOKUP('GRI Content'!$A36, Translation!$A:$S, 'GRI Content'!C$1 + 6, FALSE),
    Content_!$D$7=3, VLOOKUP('GRI Content'!$A36, Translation!$A:$S, 'GRI Content'!C$1 + 12, FALSE)
)</f>
        <v>418-1 Обоснованные жалобы на нарушение неприкосновенности частной жизни клиентов и потерю их данных</v>
      </c>
      <c r="D36" s="49" t="str" cm="1">
        <f t="array" ref="D36">_xlfn.IFS(
    Content_!$D$7=1, VLOOKUP('GRI Content'!$A36, Translation!$A:$S, 'GRI Content'!D$1, FALSE),
    Content_!$D$7=2, VLOOKUP('GRI Content'!$A36, Translation!$A:$S, 'GRI Content'!D$1 + 6, FALSE),
    Content_!$D$7=3, VLOOKUP('GRI Content'!$A36, Translation!$A:$S, 'GRI Content'!D$1 + 12, FALSE)
)</f>
        <v>Вкладка Комплаенс</v>
      </c>
    </row>
  </sheetData>
  <sheetProtection algorithmName="SHA-512" hashValue="LgcZdyCv9vvOijQ/hneeltAdolUAL1MfkjCoVKp++G4k7VaxA8vXHT3qfr3Zz03qjQvltEGUWnmHfrKMrka9xw==" saltValue="MZ2yg1LC3ga+/8LmP4s0tw==" spinCount="100000" sheet="1" objects="1" scenarios="1"/>
  <mergeCells count="8">
    <mergeCell ref="B32:B33"/>
    <mergeCell ref="B34:B35"/>
    <mergeCell ref="B9:B12"/>
    <mergeCell ref="B15:B16"/>
    <mergeCell ref="B17:B19"/>
    <mergeCell ref="B20:B22"/>
    <mergeCell ref="B29:B30"/>
    <mergeCell ref="B23:B27"/>
  </mergeCells>
  <phoneticPr fontId="20" type="noConversion"/>
  <hyperlinks>
    <hyperlink ref="D12" location="Compliance!A1" display="Комплаенс" xr:uid="{389639FF-AE62-4AAF-A583-49DC9F49E258}"/>
    <hyperlink ref="D15" location="Compliance!A1" display="Комплаенс" xr:uid="{927F05C8-CE80-4E8B-BAE3-38EE0903D366}"/>
    <hyperlink ref="D16" location="Compliance!A1" display="Комплаенс" xr:uid="{BEDF93DD-0535-4527-B267-A7D437210F43}"/>
    <hyperlink ref="D36" location="Compliance!A1" display="Комплаенс" xr:uid="{389822B3-F170-443F-9169-40813F9FB3E2}"/>
    <hyperlink ref="D23" location="Emissions!A1" display="Выбросы" xr:uid="{7C3BF35E-6E53-4251-88C3-E4DAEF48BB03}"/>
    <hyperlink ref="D24:D27" location="Emissions!A1" display="Выбросы" xr:uid="{374FBEF1-0973-4C04-8749-56D155EF68E3}"/>
    <hyperlink ref="D28" location="Waste!A1" display="Отходы" xr:uid="{C94CD67E-E684-47F2-9AB4-872494017334}"/>
    <hyperlink ref="D20" location="'Water resources'!A1" display="Водные ресурсы" xr:uid="{A3DF0CDC-DB00-4C56-9E97-8C5EEEFB2109}"/>
    <hyperlink ref="D21:D22" location="'Water resources'!A1" display="Водные ресурсы" xr:uid="{9CA9E1BD-B276-4CA3-AB48-16DB170D23F5}"/>
    <hyperlink ref="D17" location="Energy!A1" display="Энергопотребление" xr:uid="{C70411E9-90DF-4858-9F34-4C6CB2C30C14}"/>
    <hyperlink ref="D18:D19" location="Energy!A1" display="Энергопотребление" xr:uid="{EC49E8EA-8719-4A8C-97C7-8FDE823016DB}"/>
    <hyperlink ref="D9" location="Employees!A1" display="Работники" xr:uid="{CA6467A5-CF98-4C1D-81C8-8813C6FE59D6}"/>
    <hyperlink ref="D10" location="Employees!A1" display="Работники" xr:uid="{ED253279-3808-488B-8033-56297DF9E3C2}"/>
    <hyperlink ref="D29:D30" location="Employees!A1" display="Работники" xr:uid="{335939E9-012A-4A49-BF0A-5828DA8C93C4}"/>
    <hyperlink ref="D31" location="'Diversity&amp;Inclusion'!A1" display="Разнообразие и инклюзивность" xr:uid="{4A77A65C-4D32-4F39-9831-64498830F1A5}"/>
    <hyperlink ref="D14" location="Procurement!A1" display="Закупки" xr:uid="{AE384D66-AAFC-46BE-BD5C-DF47C20B7CD5}"/>
    <hyperlink ref="D34" location="Training!A1" display="Обучение" xr:uid="{9954283E-E70E-421E-AD60-89A6B72BB70E}"/>
    <hyperlink ref="D35" location="Training!A1" display="Обучение" xr:uid="{6E989CB3-1636-45E2-B60B-6CA81AE38A59}"/>
    <hyperlink ref="D32" location="HSE!A1" display="ОТиПБ" xr:uid="{B7487A10-A038-4D76-9150-1A6D07CDB1E3}"/>
    <hyperlink ref="D33" location="HSE!A1" display="ОТиПБ" xr:uid="{CB8A594F-B974-4A3D-A07E-459C569053B9}"/>
    <hyperlink ref="D13" location="Financial!A1" display="Финансы " xr:uid="{54408496-CA88-4761-B76C-321339CDD8BC}"/>
    <hyperlink ref="D11" location="'Corporate governance'!A1" display="Корпоративное управление" xr:uid="{CA97E5B7-FBB9-4662-944A-8025C5999A6E}"/>
    <hyperlink ref="B6" location="Content!A1" display="Content!A1" xr:uid="{0B1865FF-6684-4033-9D5E-DED1A7A3C379}"/>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6244F-EB1D-4900-81AE-D90731D88196}">
  <sheetPr codeName="Sheet4"/>
  <dimension ref="A1:G14"/>
  <sheetViews>
    <sheetView showGridLines="0" zoomScale="75" zoomScaleNormal="75" workbookViewId="0">
      <selection activeCell="E6" sqref="E6"/>
    </sheetView>
  </sheetViews>
  <sheetFormatPr defaultRowHeight="14.5" x14ac:dyDescent="0.35"/>
  <cols>
    <col min="1" max="1" width="4.81640625" style="264" customWidth="1"/>
    <col min="2" max="2" width="29.81640625" customWidth="1"/>
    <col min="3" max="3" width="46.7265625" customWidth="1"/>
    <col min="4" max="4" width="38.81640625" customWidth="1"/>
  </cols>
  <sheetData>
    <row r="1" spans="1:7" s="264" customFormat="1" x14ac:dyDescent="0.35">
      <c r="A1" s="264">
        <v>1</v>
      </c>
      <c r="B1" s="264">
        <v>2</v>
      </c>
      <c r="C1" s="264">
        <v>3</v>
      </c>
      <c r="D1" s="264">
        <v>4</v>
      </c>
      <c r="E1" s="264">
        <v>5</v>
      </c>
      <c r="F1" s="264">
        <v>6</v>
      </c>
      <c r="G1" s="264">
        <v>7</v>
      </c>
    </row>
    <row r="6" spans="1:7" ht="18.5" x14ac:dyDescent="0.35">
      <c r="A6" s="266" t="s">
        <v>1476</v>
      </c>
      <c r="B6" s="330" t="str" cm="1">
        <f t="array" ref="B6">_xlfn.IFS(
    Content_!$D$7=1, VLOOKUP('SASB Content'!$A6, Translation!$A:$S, 'SASB Content'!B$1, FALSE),
    Content_!$D$7=2, VLOOKUP('SASB Content'!$A6, Translation!$A:$S, 'SASB Content'!B$1 + 6, FALSE),
    Content_!$D$7=3, VLOOKUP('SASB Content'!$A6, Translation!$A:$S, 'SASB Content'!B$1 + 12, FALSE)
)</f>
        <v>Указатель содержания SASB*</v>
      </c>
    </row>
    <row r="7" spans="1:7" x14ac:dyDescent="0.35">
      <c r="A7" s="266" t="s">
        <v>1477</v>
      </c>
    </row>
    <row r="8" spans="1:7" ht="15.5" x14ac:dyDescent="0.35">
      <c r="A8" s="266" t="s">
        <v>1478</v>
      </c>
      <c r="B8" s="51" t="str" cm="1">
        <f t="array" ref="B8">_xlfn.IFS(
    Content_!$D$7=1, VLOOKUP('SASB Content'!$A8, Translation!$A:$S, 'SASB Content'!B$1, FALSE),
    Content_!$D$7=2, VLOOKUP('SASB Content'!$A8, Translation!$A:$S, 'SASB Content'!B$1 + 6, FALSE),
    Content_!$D$7=3, VLOOKUP('SASB Content'!$A8, Translation!$A:$S, 'SASB Content'!B$1 + 12, FALSE)
)</f>
        <v>Тема</v>
      </c>
      <c r="C8" s="29" t="str" cm="1">
        <f t="array" ref="C8">_xlfn.IFS(
    Content_!$D$7=1, VLOOKUP('SASB Content'!$A8, Translation!$A:$S, 'SASB Content'!C$1, FALSE),
    Content_!$D$7=2, VLOOKUP('SASB Content'!$A8, Translation!$A:$S, 'SASB Content'!C$1 + 6, FALSE),
    Content_!$D$7=3, VLOOKUP('SASB Content'!$A8, Translation!$A:$S, 'SASB Content'!C$1 + 12, FALSE)
)</f>
        <v>Показатель</v>
      </c>
      <c r="D8" s="314" t="str" cm="1">
        <f t="array" ref="D8">_xlfn.IFS(
    Content_!$D$7=1, VLOOKUP('SASB Content'!$A8, Translation!$A:$S, 'SASB Content'!D$1, FALSE),
    Content_!$D$7=2, VLOOKUP('SASB Content'!$A8, Translation!$A:$S, 'SASB Content'!D$1 + 6, FALSE),
    Content_!$D$7=3, VLOOKUP('SASB Content'!$A8, Translation!$A:$S, 'SASB Content'!D$1 + 12, FALSE)
)</f>
        <v>Расположение в ESG Databook</v>
      </c>
    </row>
    <row r="9" spans="1:7" ht="28" x14ac:dyDescent="0.35">
      <c r="A9" s="266" t="s">
        <v>1479</v>
      </c>
      <c r="B9" s="45" t="str" cm="1">
        <f t="array" ref="B9">_xlfn.IFS(
    Content_!$D$7=1, VLOOKUP('SASB Content'!$A9, Translation!$A:$S, 'SASB Content'!B$1, FALSE),
    Content_!$D$7=2, VLOOKUP('SASB Content'!$A9, Translation!$A:$S, 'SASB Content'!B$1 + 6, FALSE),
    Content_!$D$7=3, VLOOKUP('SASB Content'!$A9, Translation!$A:$S, 'SASB Content'!B$1 + 12, FALSE)
)</f>
        <v>Качество воздуха</v>
      </c>
      <c r="C9" s="45" t="str" cm="1">
        <f t="array" ref="C9">_xlfn.IFS(
    Content_!$D$7=1, VLOOKUP('SASB Content'!$A9, Translation!$A:$S, 'SASB Content'!C$1, FALSE),
    Content_!$D$7=2, VLOOKUP('SASB Content'!$A9, Translation!$A:$S, 'SASB Content'!C$1 + 6, FALSE),
    Content_!$D$7=3, VLOOKUP('SASB Content'!$A9, Translation!$A:$S, 'SASB Content'!C$1 + 12, FALSE)
)</f>
        <v>Выбросы в атмосферу NOх, SОх и других значимых загрязняющих веществ</v>
      </c>
      <c r="D9" s="49" t="str" cm="1">
        <f t="array" ref="D9">_xlfn.IFS(
    Content_!$D$7=1, VLOOKUP('SASB Content'!$A9, Translation!$A:$S, 'SASB Content'!D$1, FALSE),
    Content_!$D$7=2, VLOOKUP('SASB Content'!$A9, Translation!$A:$S, 'SASB Content'!D$1 + 6, FALSE),
    Content_!$D$7=3, VLOOKUP('SASB Content'!$A9, Translation!$A:$S, 'SASB Content'!D$1 + 12, FALSE)
)</f>
        <v>Вкладка Выбросы</v>
      </c>
    </row>
    <row r="10" spans="1:7" ht="28" x14ac:dyDescent="0.35">
      <c r="A10" s="266" t="s">
        <v>1480</v>
      </c>
      <c r="B10" s="47" t="str" cm="1">
        <f t="array" ref="B10">_xlfn.IFS(
    Content_!$D$7=1, VLOOKUP('SASB Content'!$A10, Translation!$A:$S, 'SASB Content'!B$1, FALSE),
    Content_!$D$7=2, VLOOKUP('SASB Content'!$A10, Translation!$A:$S, 'SASB Content'!B$1 + 6, FALSE),
    Content_!$D$7=3, VLOOKUP('SASB Content'!$A10, Translation!$A:$S, 'SASB Content'!B$1 + 12, FALSE)
)</f>
        <v>Выбросы парниковых газов</v>
      </c>
      <c r="C10" s="47" t="str" cm="1">
        <f t="array" ref="C10">_xlfn.IFS(
    Content_!$D$7=1, VLOOKUP('SASB Content'!$A10, Translation!$A:$S, 'SASB Content'!C$1, FALSE),
    Content_!$D$7=2, VLOOKUP('SASB Content'!$A10, Translation!$A:$S, 'SASB Content'!C$1 + 6, FALSE),
    Content_!$D$7=3, VLOOKUP('SASB Content'!$A10, Translation!$A:$S, 'SASB Content'!C$1 + 12, FALSE)
)</f>
        <v>Общий объем потребляемого топлива, процент возобновляемых источников</v>
      </c>
      <c r="D10" s="49" t="str" cm="1">
        <f t="array" ref="D10">_xlfn.IFS(
    Content_!$D$7=1, VLOOKUP('SASB Content'!$A10, Translation!$A:$S, 'SASB Content'!D$1, FALSE),
    Content_!$D$7=2, VLOOKUP('SASB Content'!$A10, Translation!$A:$S, 'SASB Content'!D$1 + 6, FALSE),
    Content_!$D$7=3, VLOOKUP('SASB Content'!$A10, Translation!$A:$S, 'SASB Content'!D$1 + 12, FALSE)
)</f>
        <v>Вкладка Выбросы</v>
      </c>
    </row>
    <row r="11" spans="1:7" ht="28" x14ac:dyDescent="0.35">
      <c r="A11" s="266" t="s">
        <v>1481</v>
      </c>
      <c r="B11" s="46" t="str" cm="1">
        <f t="array" ref="B11">_xlfn.IFS(
    Content_!$D$7=1, VLOOKUP('SASB Content'!$A11, Translation!$A:$S, 'SASB Content'!B$1, FALSE),
    Content_!$D$7=2, VLOOKUP('SASB Content'!$A11, Translation!$A:$S, 'SASB Content'!B$1 + 6, FALSE),
    Content_!$D$7=3, VLOOKUP('SASB Content'!$A11, Translation!$A:$S, 'SASB Content'!B$1 + 12, FALSE)
)</f>
        <v>Управление отходами и опасными материалами</v>
      </c>
      <c r="C11" s="45" t="str" cm="1">
        <f t="array" ref="C11">_xlfn.IFS(
    Content_!$D$7=1, VLOOKUP('SASB Content'!$A11, Translation!$A:$S, 'SASB Content'!C$1, FALSE),
    Content_!$D$7=2, VLOOKUP('SASB Content'!$A11, Translation!$A:$S, 'SASB Content'!C$1 + 6, FALSE),
    Content_!$D$7=3, VLOOKUP('SASB Content'!$A11, Translation!$A:$S, 'SASB Content'!C$1 + 12, FALSE)
)</f>
        <v>Общий вес образовавшихся опасных отходов</v>
      </c>
      <c r="D11" s="49" t="str" cm="1">
        <f t="array" ref="D11">_xlfn.IFS(
    Content_!$D$7=1, VLOOKUP('SASB Content'!$A11, Translation!$A:$S, 'SASB Content'!D$1, FALSE),
    Content_!$D$7=2, VLOOKUP('SASB Content'!$A11, Translation!$A:$S, 'SASB Content'!D$1 + 6, FALSE),
    Content_!$D$7=3, VLOOKUP('SASB Content'!$A11, Translation!$A:$S, 'SASB Content'!D$1 + 12, FALSE)
)</f>
        <v>Вкладка Отходы</v>
      </c>
    </row>
    <row r="12" spans="1:7" ht="56" x14ac:dyDescent="0.35">
      <c r="A12" s="266" t="s">
        <v>1482</v>
      </c>
      <c r="B12" s="45" t="str" cm="1">
        <f t="array" ref="B12">_xlfn.IFS(
    Content_!$D$7=1, VLOOKUP('SASB Content'!$A12, Translation!$A:$S, 'SASB Content'!B$1, FALSE),
    Content_!$D$7=2, VLOOKUP('SASB Content'!$A12, Translation!$A:$S, 'SASB Content'!B$1 + 6, FALSE),
    Content_!$D$7=3, VLOOKUP('SASB Content'!$A12, Translation!$A:$S, 'SASB Content'!B$1 + 12, FALSE)
)</f>
        <v>Управление водными ресурсами</v>
      </c>
      <c r="C12" s="79" t="str" cm="1">
        <f t="array" ref="C12">_xlfn.IFS(
    Content_!$D$7=1, VLOOKUP('SASB Content'!$A12, Translation!$A:$S, 'SASB Content'!C$1, FALSE),
    Content_!$D$7=2, VLOOKUP('SASB Content'!$A12, Translation!$A:$S, 'SASB Content'!C$1 + 6, FALSE),
    Content_!$D$7=3, VLOOKUP('SASB Content'!$A12, Translation!$A:$S, 'SASB Content'!C$1 + 12, FALSE)
)</f>
        <v>(1) Общий объем забранной воды, (2) Общий объем потребленной воды; процент каждого из них в регионах с высоким или чрезвычайно высоким базовым водным дефицитом</v>
      </c>
      <c r="D12" s="49" t="str" cm="1">
        <f t="array" ref="D12">_xlfn.IFS(
    Content_!$D$7=1, VLOOKUP('SASB Content'!$A12, Translation!$A:$S, 'SASB Content'!D$1, FALSE),
    Content_!$D$7=2, VLOOKUP('SASB Content'!$A12, Translation!$A:$S, 'SASB Content'!D$1 + 6, FALSE),
    Content_!$D$7=3, VLOOKUP('SASB Content'!$A12, Translation!$A:$S, 'SASB Content'!D$1 + 12, FALSE)
)</f>
        <v>Вкладка Водные ресурсы</v>
      </c>
    </row>
    <row r="13" spans="1:7" x14ac:dyDescent="0.35">
      <c r="A13" s="266" t="s">
        <v>1483</v>
      </c>
      <c r="B13" s="52" t="str" cm="1">
        <f t="array" ref="B13">_xlfn.IFS(
    Content_!$D$7=1, VLOOKUP('SASB Content'!$A13, Translation!$A:$S, 'SASB Content'!B$1, FALSE),
    Content_!$D$7=2, VLOOKUP('SASB Content'!$A13, Translation!$A:$S, 'SASB Content'!B$1 + 6, FALSE),
    Content_!$D$7=3, VLOOKUP('SASB Content'!$A13, Translation!$A:$S, 'SASB Content'!B$1 + 12, FALSE)
)</f>
        <v>*Представлены только количественные показатели</v>
      </c>
      <c r="D13" s="73"/>
    </row>
    <row r="14" spans="1:7" x14ac:dyDescent="0.35">
      <c r="D14" s="73"/>
    </row>
  </sheetData>
  <sheetProtection algorithmName="SHA-512" hashValue="awbgTn/qossAC+udkkFDH2xpy6AMMNlCxrfUROTQGbTmBAtS0e0JDEf87xTgqo7uaQWBVLZfjDY/c0JWQKJZNA==" saltValue="yf5GdUmTKr9/BdykeKaEcQ==" spinCount="100000" sheet="1" objects="1" scenarios="1"/>
  <phoneticPr fontId="20" type="noConversion"/>
  <hyperlinks>
    <hyperlink ref="D9" location="Emissions!A1" display="Выбросы" xr:uid="{C7F970B5-E99A-4135-A084-907147554255}"/>
    <hyperlink ref="D10" location="Emissions!A1" display="Выбросы" xr:uid="{0E9E75B9-E47C-418E-BC9C-1889B0132600}"/>
    <hyperlink ref="D11" location="Waste!A1" display="Вкладка Отходы" xr:uid="{124853CF-8E30-4ED4-8B61-C2BA4DE48B26}"/>
    <hyperlink ref="D12" location="'Water resources'!A1" display="Вкладка Водные ресурсы" xr:uid="{5135230F-9576-47DE-AC01-274251A1BECB}"/>
    <hyperlink ref="B6" location="Content!A1" display="Content!A1" xr:uid="{4F33C238-45F8-4CD3-9DBE-3AC2C878AE05}"/>
  </hyperlink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28488-40AF-4787-844D-E61B2A637F5C}">
  <sheetPr codeName="Sheet5"/>
  <dimension ref="A1:EI432"/>
  <sheetViews>
    <sheetView showGridLines="0" zoomScale="47" zoomScaleNormal="47" workbookViewId="0">
      <selection activeCell="L10" sqref="L10"/>
    </sheetView>
  </sheetViews>
  <sheetFormatPr defaultRowHeight="18.5" x14ac:dyDescent="0.45"/>
  <cols>
    <col min="1" max="1" width="8.7265625" style="326"/>
    <col min="2" max="37" width="8.7265625" style="224"/>
    <col min="38" max="38" width="8.7265625" style="224" customWidth="1"/>
    <col min="39" max="16384" width="8.7265625" style="224"/>
  </cols>
  <sheetData>
    <row r="1" spans="1:139" s="233" customFormat="1" x14ac:dyDescent="0.45">
      <c r="A1" s="325">
        <v>1</v>
      </c>
      <c r="B1" s="319">
        <v>2</v>
      </c>
      <c r="C1" s="318">
        <v>3</v>
      </c>
      <c r="D1" s="319">
        <v>4</v>
      </c>
      <c r="E1" s="318">
        <v>5</v>
      </c>
      <c r="F1" s="319">
        <v>6</v>
      </c>
      <c r="G1" s="318">
        <v>7</v>
      </c>
      <c r="H1" s="319">
        <v>8</v>
      </c>
      <c r="I1" s="318">
        <v>9</v>
      </c>
      <c r="J1" s="319">
        <v>10</v>
      </c>
      <c r="K1" s="318">
        <v>11</v>
      </c>
      <c r="L1" s="319">
        <v>12</v>
      </c>
      <c r="M1" s="318">
        <v>13</v>
      </c>
      <c r="N1" s="319">
        <v>14</v>
      </c>
      <c r="O1" s="318">
        <v>15</v>
      </c>
      <c r="P1" s="319">
        <v>16</v>
      </c>
      <c r="Q1" s="318">
        <v>17</v>
      </c>
      <c r="R1" s="319">
        <v>18</v>
      </c>
      <c r="S1" s="318">
        <v>19</v>
      </c>
      <c r="T1" s="319">
        <v>20</v>
      </c>
      <c r="U1" s="318">
        <v>21</v>
      </c>
      <c r="V1" s="319">
        <v>22</v>
      </c>
      <c r="W1" s="318">
        <v>23</v>
      </c>
      <c r="X1" s="319">
        <v>24</v>
      </c>
      <c r="Y1" s="318">
        <v>25</v>
      </c>
      <c r="Z1" s="319">
        <v>26</v>
      </c>
      <c r="AA1" s="318">
        <v>27</v>
      </c>
      <c r="AB1" s="319">
        <v>28</v>
      </c>
      <c r="AC1" s="318">
        <v>29</v>
      </c>
      <c r="AD1" s="319">
        <v>30</v>
      </c>
      <c r="AE1" s="318">
        <v>31</v>
      </c>
      <c r="AF1" s="319">
        <v>32</v>
      </c>
      <c r="AG1" s="318">
        <v>33</v>
      </c>
      <c r="AH1" s="319">
        <v>34</v>
      </c>
      <c r="AI1" s="318">
        <v>35</v>
      </c>
      <c r="AJ1" s="319">
        <v>36</v>
      </c>
      <c r="AK1" s="318">
        <v>37</v>
      </c>
      <c r="AL1" s="319">
        <v>38</v>
      </c>
      <c r="AM1" s="318">
        <v>39</v>
      </c>
      <c r="AN1" s="319">
        <v>40</v>
      </c>
      <c r="AO1" s="325">
        <v>1</v>
      </c>
      <c r="AP1" s="319">
        <v>2</v>
      </c>
      <c r="AQ1" s="318">
        <v>3</v>
      </c>
      <c r="AR1" s="319">
        <v>4</v>
      </c>
      <c r="AS1" s="318">
        <v>5</v>
      </c>
      <c r="AT1" s="319">
        <v>6</v>
      </c>
      <c r="AU1" s="318">
        <v>7</v>
      </c>
      <c r="AV1" s="319">
        <v>8</v>
      </c>
      <c r="AW1" s="318">
        <v>9</v>
      </c>
      <c r="AX1" s="319">
        <v>10</v>
      </c>
      <c r="AY1" s="318">
        <v>11</v>
      </c>
      <c r="AZ1" s="319">
        <v>12</v>
      </c>
      <c r="BA1" s="318">
        <v>13</v>
      </c>
      <c r="BB1" s="319">
        <v>14</v>
      </c>
      <c r="BC1" s="318">
        <v>15</v>
      </c>
      <c r="BD1" s="319">
        <v>16</v>
      </c>
      <c r="BE1" s="318">
        <v>17</v>
      </c>
      <c r="BF1" s="319">
        <v>18</v>
      </c>
      <c r="BG1" s="318">
        <v>19</v>
      </c>
      <c r="BH1" s="319">
        <v>20</v>
      </c>
      <c r="BI1" s="318">
        <v>21</v>
      </c>
      <c r="BJ1" s="319">
        <v>22</v>
      </c>
      <c r="BK1" s="318">
        <v>23</v>
      </c>
      <c r="BL1" s="319">
        <v>24</v>
      </c>
      <c r="BM1" s="318">
        <v>25</v>
      </c>
      <c r="BN1" s="319">
        <v>26</v>
      </c>
      <c r="BO1" s="318">
        <v>27</v>
      </c>
      <c r="BP1" s="319">
        <v>28</v>
      </c>
      <c r="BQ1" s="318">
        <v>29</v>
      </c>
      <c r="BR1" s="319">
        <v>30</v>
      </c>
      <c r="BS1" s="318">
        <v>31</v>
      </c>
      <c r="BT1" s="319">
        <v>32</v>
      </c>
      <c r="BU1" s="318">
        <v>33</v>
      </c>
      <c r="BV1" s="319">
        <v>34</v>
      </c>
      <c r="BW1" s="318">
        <v>35</v>
      </c>
      <c r="BX1" s="319">
        <v>36</v>
      </c>
      <c r="BY1" s="318">
        <v>37</v>
      </c>
      <c r="BZ1" s="319">
        <v>38</v>
      </c>
      <c r="CA1" s="318">
        <v>39</v>
      </c>
      <c r="CB1" s="319">
        <v>40</v>
      </c>
      <c r="CC1" s="325">
        <v>1</v>
      </c>
      <c r="CD1" s="232">
        <v>36</v>
      </c>
      <c r="CE1" s="231">
        <v>37</v>
      </c>
      <c r="CF1" s="232">
        <v>38</v>
      </c>
      <c r="CG1" s="231">
        <v>39</v>
      </c>
      <c r="CH1" s="232">
        <v>40</v>
      </c>
      <c r="CI1" s="231">
        <v>41</v>
      </c>
      <c r="CJ1" s="232">
        <v>42</v>
      </c>
      <c r="CK1" s="231">
        <v>43</v>
      </c>
      <c r="CL1" s="232">
        <v>44</v>
      </c>
      <c r="CM1" s="231">
        <v>45</v>
      </c>
      <c r="CN1" s="232">
        <v>46</v>
      </c>
      <c r="CO1" s="231">
        <v>47</v>
      </c>
      <c r="CP1" s="232">
        <v>2</v>
      </c>
      <c r="CQ1" s="231">
        <v>3</v>
      </c>
      <c r="CR1" s="232">
        <v>4</v>
      </c>
      <c r="CS1" s="231">
        <v>5</v>
      </c>
      <c r="CT1" s="232">
        <v>6</v>
      </c>
      <c r="CU1" s="231">
        <v>7</v>
      </c>
      <c r="CV1" s="232">
        <v>8</v>
      </c>
      <c r="CW1" s="231">
        <v>9</v>
      </c>
      <c r="CX1" s="232">
        <v>10</v>
      </c>
      <c r="CY1" s="231">
        <v>11</v>
      </c>
      <c r="CZ1" s="232">
        <v>12</v>
      </c>
      <c r="DA1" s="231">
        <v>13</v>
      </c>
      <c r="DB1" s="232">
        <v>14</v>
      </c>
      <c r="DC1" s="231">
        <v>15</v>
      </c>
      <c r="DD1" s="232">
        <v>16</v>
      </c>
      <c r="DE1" s="231">
        <v>17</v>
      </c>
      <c r="DF1" s="232">
        <v>18</v>
      </c>
      <c r="DG1" s="231">
        <v>19</v>
      </c>
      <c r="DH1" s="232">
        <v>20</v>
      </c>
      <c r="DI1" s="231">
        <v>21</v>
      </c>
      <c r="DJ1" s="232">
        <v>22</v>
      </c>
      <c r="DK1" s="231">
        <v>23</v>
      </c>
      <c r="DL1" s="232">
        <v>24</v>
      </c>
      <c r="DM1" s="231">
        <v>25</v>
      </c>
      <c r="DN1" s="232">
        <v>26</v>
      </c>
      <c r="DO1" s="231">
        <v>27</v>
      </c>
      <c r="DP1" s="232">
        <v>28</v>
      </c>
      <c r="DQ1" s="231">
        <v>29</v>
      </c>
      <c r="DR1" s="232">
        <v>30</v>
      </c>
      <c r="DS1" s="231">
        <v>31</v>
      </c>
      <c r="DT1" s="232">
        <v>32</v>
      </c>
      <c r="DU1" s="231">
        <v>33</v>
      </c>
      <c r="DV1" s="232">
        <v>34</v>
      </c>
      <c r="DW1" s="231">
        <v>35</v>
      </c>
      <c r="DX1" s="232">
        <v>36</v>
      </c>
      <c r="DY1" s="231">
        <v>37</v>
      </c>
      <c r="DZ1" s="232">
        <v>38</v>
      </c>
      <c r="EA1" s="231">
        <v>39</v>
      </c>
      <c r="EB1" s="232">
        <v>40</v>
      </c>
      <c r="EC1" s="231">
        <v>41</v>
      </c>
      <c r="ED1" s="232">
        <v>42</v>
      </c>
      <c r="EE1" s="231">
        <v>43</v>
      </c>
      <c r="EF1" s="232">
        <v>44</v>
      </c>
      <c r="EG1" s="231">
        <v>45</v>
      </c>
      <c r="EH1" s="232">
        <v>46</v>
      </c>
      <c r="EI1" s="231">
        <v>47</v>
      </c>
    </row>
    <row r="5" spans="1:139" x14ac:dyDescent="0.45">
      <c r="A5" s="326" t="s">
        <v>2654</v>
      </c>
      <c r="B5" s="331" t="str" cm="1">
        <f t="array" ref="B5">_xlfn.IFS(
Content_!$D$7=1, VLOOKUP(Figures!$A5, tfig!$A:$DK, Figures!B$1, FALSE),
Content_!$D$7=2, VLOOKUP(Figures!$A5, tfig!$A:$DK, Figures!B$1 + 39, FALSE),
   Content_!$D$7=3, VLOOKUP(Figures!$A5, tfig!$A:$DK, Figures!B$1 + 78, FALSE)
)</f>
        <v>Графики</v>
      </c>
    </row>
    <row r="6" spans="1:139" x14ac:dyDescent="0.45">
      <c r="B6" s="849"/>
      <c r="C6" s="849"/>
      <c r="D6" s="849"/>
      <c r="E6" s="849"/>
      <c r="F6" s="849"/>
      <c r="G6" s="849"/>
      <c r="H6" s="849"/>
      <c r="I6" s="849"/>
      <c r="J6" s="849"/>
      <c r="K6" s="849"/>
      <c r="L6" s="849"/>
      <c r="M6" s="849"/>
      <c r="N6" s="849"/>
      <c r="O6" s="849"/>
      <c r="P6" s="849"/>
      <c r="Q6" s="849"/>
      <c r="R6" s="849"/>
    </row>
    <row r="7" spans="1:139" x14ac:dyDescent="0.45">
      <c r="B7" s="849"/>
      <c r="C7" s="849"/>
      <c r="D7" s="849"/>
      <c r="E7" s="849"/>
      <c r="F7" s="849"/>
      <c r="G7" s="849"/>
      <c r="H7" s="849"/>
      <c r="I7" s="849"/>
      <c r="J7" s="849"/>
      <c r="K7" s="849"/>
      <c r="L7" s="849"/>
      <c r="M7" s="849"/>
      <c r="N7" s="849"/>
      <c r="O7" s="849"/>
      <c r="P7" s="849"/>
      <c r="Q7" s="849"/>
      <c r="R7" s="849"/>
    </row>
    <row r="8" spans="1:139" x14ac:dyDescent="0.45">
      <c r="B8" s="849"/>
      <c r="C8" s="849"/>
      <c r="D8" s="849"/>
      <c r="E8" s="849"/>
      <c r="F8" s="849"/>
      <c r="G8" s="849"/>
      <c r="H8" s="849"/>
      <c r="I8" s="849"/>
      <c r="J8" s="849"/>
      <c r="K8" s="849"/>
      <c r="L8" s="849"/>
      <c r="M8" s="849"/>
      <c r="N8" s="849"/>
      <c r="O8" s="849"/>
      <c r="P8" s="849"/>
      <c r="Q8" s="849"/>
      <c r="R8" s="849"/>
    </row>
    <row r="10" spans="1:139" x14ac:dyDescent="0.45">
      <c r="A10" s="326" t="s">
        <v>994</v>
      </c>
      <c r="B10" s="207" t="str" cm="1">
        <f t="array" ref="B10">_xlfn.IFS(
Content_!$D$7=1, VLOOKUP(Figures!$A10, tfig!$A:$DK, Figures!B$1, FALSE),
Content_!$D$7=2, VLOOKUP(Figures!$A10, tfig!$A:$DK, Figures!B$1 + 39, FALSE),
   Content_!$D$7=3, VLOOKUP(Figures!$A10, tfig!$A:$DK, Figures!B$1 + 78, FALSE)
)</f>
        <v>Выбросы</v>
      </c>
    </row>
    <row r="11" spans="1:139" x14ac:dyDescent="0.45">
      <c r="B11" s="207"/>
    </row>
    <row r="12" spans="1:139" x14ac:dyDescent="0.45">
      <c r="A12" s="326" t="s">
        <v>995</v>
      </c>
      <c r="B12" s="234" t="str" cm="1">
        <f t="array" ref="B12">_xlfn.IFS(
Content_!$D$7=1, VLOOKUP(Figures!$A12, tfig!$A:$DK, Figures!B$1, FALSE),
Content_!$D$7=2, VLOOKUP(Figures!$A12, tfig!$A:$DK, Figures!B$1 + 39, FALSE),
   Content_!$D$7=3, VLOOKUP(Figures!$A12, tfig!$A:$DK, Figures!B$1 + 78, FALSE)
)</f>
        <v xml:space="preserve">Выбросы парниковых газов Охвата 1 по сегментам,
 </v>
      </c>
      <c r="O12" s="227" t="str" cm="1">
        <f t="array" ref="O12">_xlfn.IFS(
Content_!$D$7=1, VLOOKUP(Figures!$A12, tfig!$A:$DK, Figures!O$1, FALSE),
Content_!$D$7=2, VLOOKUP(Figures!$A12, tfig!$A:$DK, Figures!O$1 + 39, FALSE),
   Content_!$D$7=3, VLOOKUP(Figures!$A12, tfig!$A:$DK, Figures!O$1 + 78, FALSE)
)</f>
        <v xml:space="preserve">Выбросы парниковых газов Охвата 1 и Охвата 2,
 </v>
      </c>
      <c r="Z12" s="227" t="str" cm="1">
        <f t="array" ref="Z12">_xlfn.IFS(
Content_!$D$7=1, VLOOKUP(Figures!$A12, tfig!$A:$DK, Figures!Z$1, FALSE),
Content_!$D$7=2, VLOOKUP(Figures!$A12, tfig!$A:$DK, Figures!Z$1 + 39, FALSE),
   Content_!$D$7=3, VLOOKUP(Figures!$A12, tfig!$A:$DK, Figures!Z$1 + 78, FALSE)
)</f>
        <v xml:space="preserve">Объем выбросов загрязняющих веществ в атмосферу,
 </v>
      </c>
    </row>
    <row r="13" spans="1:139" x14ac:dyDescent="0.45">
      <c r="A13" s="326" t="s">
        <v>996</v>
      </c>
      <c r="B13" s="225" t="str" cm="1">
        <f t="array" ref="B13">_xlfn.IFS(
Content_!$D$7=1, VLOOKUP(Figures!$A13, tfig!$A:$DK, Figures!B$1, FALSE),
Content_!$D$7=2, VLOOKUP(Figures!$A13, tfig!$A:$DK, Figures!B$1 + 39, FALSE),
   Content_!$D$7=3, VLOOKUP(Figures!$A13, tfig!$A:$DK, Figures!B$1 + 78, FALSE)
)</f>
        <v xml:space="preserve">млн т СО2-экв   </v>
      </c>
      <c r="O13" s="225" t="str" cm="1">
        <f t="array" ref="O13">_xlfn.IFS(
Content_!$D$7=1, VLOOKUP(Figures!$A13, tfig!$A:$DK, Figures!O$1, FALSE),
Content_!$D$7=2, VLOOKUP(Figures!$A13, tfig!$A:$DK, Figures!O$1 + 39, FALSE),
   Content_!$D$7=3, VLOOKUP(Figures!$A13, tfig!$A:$DK, Figures!O$1 + 78, FALSE)
)</f>
        <v xml:space="preserve">млн т СО2-экв   </v>
      </c>
      <c r="Z13" s="225" t="str" cm="1">
        <f t="array" ref="Z13">_xlfn.IFS(
Content_!$D$7=1, VLOOKUP(Figures!$A13, tfig!$A:$DK, Figures!Z$1, FALSE),
Content_!$D$7=2, VLOOKUP(Figures!$A13, tfig!$A:$DK, Figures!Z$1 + 39, FALSE),
   Content_!$D$7=3, VLOOKUP(Figures!$A13, tfig!$A:$DK, Figures!Z$1 + 78, FALSE)
)</f>
        <v>тонн</v>
      </c>
    </row>
    <row r="38" spans="1:26" x14ac:dyDescent="0.45">
      <c r="A38" s="326" t="s">
        <v>997</v>
      </c>
      <c r="B38" s="208" t="str" cm="1">
        <f t="array" ref="B38">_xlfn.IFS(
Content_!$D$7=1, VLOOKUP(Figures!$A38, tfig!$A:$DK, Figures!B$1, FALSE),
Content_!$D$7=2, VLOOKUP(Figures!$A38, tfig!$A:$DK, Figures!B$1 + 39, FALSE),
   Content_!$D$7=3, VLOOKUP(Figures!$A38, tfig!$A:$DK, Figures!B$1 + 78, FALSE)
)</f>
        <v>Водные ресурсы</v>
      </c>
    </row>
    <row r="40" spans="1:26" x14ac:dyDescent="0.45">
      <c r="A40" s="326" t="s">
        <v>998</v>
      </c>
      <c r="B40" s="226" t="str" cm="1">
        <f t="array" ref="B40">_xlfn.IFS(
Content_!$D$7=1, VLOOKUP(Figures!$A40, tfig!$A:$DK, Figures!B$1, FALSE),
Content_!$D$7=2, VLOOKUP(Figures!$A40, tfig!$A:$DK, Figures!B$1 + 39, FALSE),
   Content_!$D$7=3, VLOOKUP(Figures!$A40, tfig!$A:$DK, Figures!B$1 + 78, FALSE)
)</f>
        <v xml:space="preserve">Общий объем водозабора Фонда,
 </v>
      </c>
      <c r="O40" s="226" t="str" cm="1">
        <f t="array" ref="O40">_xlfn.IFS(
Content_!$D$7=1, VLOOKUP(Figures!$A40, tfig!$A:$DK, Figures!O$1, FALSE),
Content_!$D$7=2, VLOOKUP(Figures!$A40, tfig!$A:$DK, Figures!O$1 + 39, FALSE),
   Content_!$D$7=3, VLOOKUP(Figures!$A40, tfig!$A:$DK, Figures!O$1 + 78, FALSE)
)</f>
        <v xml:space="preserve">Водозабор в регионах с дефицитом воды в 2023 году,
 </v>
      </c>
      <c r="Z40" s="226" t="str" cm="1">
        <f t="array" ref="Z40">_xlfn.IFS(
Content_!$D$7=1, VLOOKUP(Figures!$A40, tfig!$A:$DK, Figures!Z$1, FALSE),
Content_!$D$7=2, VLOOKUP(Figures!$A40, tfig!$A:$DK, Figures!Z$1 + 39, FALSE),
   Content_!$D$7=3, VLOOKUP(Figures!$A40, tfig!$A:$DK, Figures!Z$1 + 78, FALSE)
)</f>
        <v xml:space="preserve">Общий объем водоотведения Фонда,
 </v>
      </c>
    </row>
    <row r="41" spans="1:26" x14ac:dyDescent="0.45">
      <c r="A41" s="326" t="s">
        <v>999</v>
      </c>
      <c r="B41" s="230" t="str" cm="1">
        <f t="array" ref="B41">_xlfn.IFS(
Content_!$D$7=1, VLOOKUP(Figures!$A41, tfig!$A:$DK, Figures!B$1, FALSE),
Content_!$D$7=2, VLOOKUP(Figures!$A41, tfig!$A:$DK, Figures!B$1 + 39, FALSE),
   Content_!$D$7=3, VLOOKUP(Figures!$A41, tfig!$A:$DK, Figures!B$1 + 78, FALSE)
)</f>
        <v>Мл</v>
      </c>
      <c r="O41" s="230" t="str" cm="1">
        <f t="array" ref="O41">_xlfn.IFS(
Content_!$D$7=1, VLOOKUP(Figures!$A41, tfig!$A:$DK, Figures!O$1, FALSE),
Content_!$D$7=2, VLOOKUP(Figures!$A41, tfig!$A:$DK, Figures!O$1 + 39, FALSE),
   Content_!$D$7=3, VLOOKUP(Figures!$A41, tfig!$A:$DK, Figures!O$1 + 78, FALSE)
)</f>
        <v>Мл</v>
      </c>
      <c r="Z41" s="230" t="str" cm="1">
        <f t="array" ref="Z41">_xlfn.IFS(
Content_!$D$7=1, VLOOKUP(Figures!$A41, tfig!$A:$DK, Figures!Z$1, FALSE),
Content_!$D$7=2, VLOOKUP(Figures!$A41, tfig!$A:$DK, Figures!Z$1 + 39, FALSE),
   Content_!$D$7=3, VLOOKUP(Figures!$A41, tfig!$A:$DK, Figures!Z$1 + 78, FALSE)
)</f>
        <v>Мл</v>
      </c>
    </row>
    <row r="65" spans="1:38" x14ac:dyDescent="0.45">
      <c r="A65" s="326" t="s">
        <v>1000</v>
      </c>
      <c r="B65" s="208" t="str" cm="1">
        <f t="array" ref="B65">_xlfn.IFS(
Content_!$D$7=1, VLOOKUP(Figures!$A65, tfig!$A:$DK, Figures!B$1, FALSE),
Content_!$D$7=2, VLOOKUP(Figures!$A65, tfig!$A:$DK, Figures!B$1 + 39, FALSE),
   Content_!$D$7=3, VLOOKUP(Figures!$A65, tfig!$A:$DK, Figures!B$1 + 78, FALSE)
)</f>
        <v>Энергопотребление</v>
      </c>
    </row>
    <row r="66" spans="1:38" x14ac:dyDescent="0.45">
      <c r="B66" s="208"/>
    </row>
    <row r="67" spans="1:38" x14ac:dyDescent="0.45">
      <c r="A67" s="326" t="s">
        <v>1001</v>
      </c>
      <c r="B67" s="226" t="str" cm="1">
        <f t="array" ref="B67">_xlfn.IFS(
Content_!$D$7=1, VLOOKUP(Figures!$A67, tfig!$A:$DK, Figures!B$1, FALSE),
Content_!$D$7=2, VLOOKUP(Figures!$A67, tfig!$A:$DK, Figures!B$1 + 39, FALSE),
   Content_!$D$7=3, VLOOKUP(Figures!$A67, tfig!$A:$DK, Figures!B$1 + 78, FALSE)
)</f>
        <v xml:space="preserve">Потребление топлива из невозобновляемых источников за 2023 год,
 </v>
      </c>
      <c r="O67" s="226" t="str" cm="1">
        <f t="array" ref="O67">_xlfn.IFS(
Content_!$D$7=1, VLOOKUP(Figures!$A67, tfig!$A:$DK, Figures!O$1, FALSE),
Content_!$D$7=2, VLOOKUP(Figures!$A67, tfig!$A:$DK, Figures!O$1 + 39, FALSE),
   Content_!$D$7=3, VLOOKUP(Figures!$A67, tfig!$A:$DK, Figures!O$1 + 78, FALSE)
)</f>
        <v xml:space="preserve">Общее потребление энергии Фонда,
 </v>
      </c>
      <c r="Z67" s="226" t="str" cm="1">
        <f t="array" ref="Z67">_xlfn.IFS(
Content_!$D$7=1, VLOOKUP(Figures!$A67, tfig!$A:$DK, Figures!Z$1, FALSE),
Content_!$D$7=2, VLOOKUP(Figures!$A67, tfig!$A:$DK, Figures!Z$1 + 39, FALSE),
   Content_!$D$7=3, VLOOKUP(Figures!$A67, tfig!$A:$DK, Figures!Z$1 + 78, FALSE)
)</f>
        <v xml:space="preserve">Потребление энергии по сегментам за 2023 год,
 </v>
      </c>
      <c r="AL67" s="226" t="str" cm="1">
        <f t="array" ref="AL67">_xlfn.IFS(
Content_!$D$7=1, VLOOKUP(Figures!$A67, tfig!$A:$DN, Figures!AL$1, FALSE),
Content_!$D$7=2, VLOOKUP(Figures!$A67, tfig!$A:$DN, Figures!AL$1 + 39, FALSE),
   Content_!$D$7=3, VLOOKUP(Figures!$A67, tfig!$A:$DN, Figures!AL$1 + 78, FALSE)
)</f>
        <v xml:space="preserve">Сокращение энергопотребления в результате инициатив по сокращению,
 </v>
      </c>
    </row>
    <row r="68" spans="1:38" x14ac:dyDescent="0.45">
      <c r="A68" s="326" t="s">
        <v>1002</v>
      </c>
      <c r="B68" s="230" t="str" cm="1">
        <f t="array" ref="B68">_xlfn.IFS(
Content_!$D$7=1, VLOOKUP(Figures!$A68, tfig!$A:$DK, Figures!B$1, FALSE),
Content_!$D$7=2, VLOOKUP(Figures!$A68, tfig!$A:$DK, Figures!B$1 + 39, FALSE),
   Content_!$D$7=3, VLOOKUP(Figures!$A68, tfig!$A:$DK, Figures!B$1 + 78, FALSE)
)</f>
        <v>тыс. ГДж</v>
      </c>
      <c r="O68" s="230" t="str" cm="1">
        <f t="array" ref="O68">_xlfn.IFS(
Content_!$D$7=1, VLOOKUP(Figures!$A68, tfig!$A:$DK, Figures!O$1, FALSE),
Content_!$D$7=2, VLOOKUP(Figures!$A68, tfig!$A:$DK, Figures!O$1 + 39, FALSE),
   Content_!$D$7=3, VLOOKUP(Figures!$A68, tfig!$A:$DK, Figures!O$1 + 78, FALSE)
)</f>
        <v>тыс. ГДж</v>
      </c>
      <c r="Z68" s="230" t="str" cm="1">
        <f t="array" ref="Z68">_xlfn.IFS(
Content_!$D$7=1, VLOOKUP(Figures!$A68, tfig!$A:$DK, Figures!Z$1, FALSE),
Content_!$D$7=2, VLOOKUP(Figures!$A68, tfig!$A:$DK, Figures!Z$1 + 39, FALSE),
   Content_!$D$7=3, VLOOKUP(Figures!$A68, tfig!$A:$DK, Figures!Z$1 + 78, FALSE)
)</f>
        <v>тыс. ГДж</v>
      </c>
      <c r="AL68" s="230" t="str" cm="1">
        <f t="array" ref="AL68">_xlfn.IFS(
Content_!$D$7=1, VLOOKUP(Figures!$A68, tfig!$A:$DN, Figures!AL$1, FALSE),
Content_!$D$7=2, VLOOKUP(Figures!$A68, tfig!$A:$DN, Figures!AL$1 + 39, FALSE),
   Content_!$D$7=3, VLOOKUP(Figures!$A68, tfig!$A:$DN, Figures!AL$1 + 78, FALSE)
)</f>
        <v>тыс. ГДж</v>
      </c>
    </row>
    <row r="93" spans="1:2" x14ac:dyDescent="0.45">
      <c r="A93" s="326" t="s">
        <v>1003</v>
      </c>
      <c r="B93" s="208" t="str" cm="1">
        <f t="array" ref="B93">_xlfn.IFS(
Content_!$D$7=1, VLOOKUP(Figures!$A93, tfig!$A:$DK, Figures!B$1, FALSE),
Content_!$D$7=2, VLOOKUP(Figures!$A93, tfig!$A:$DK, Figures!B$1 + 39, FALSE),
   Content_!$D$7=3, VLOOKUP(Figures!$A93, tfig!$A:$DK, Figures!B$1 + 78, FALSE)
)</f>
        <v>Отходы</v>
      </c>
    </row>
    <row r="95" spans="1:2" x14ac:dyDescent="0.45">
      <c r="A95" s="326" t="s">
        <v>1004</v>
      </c>
      <c r="B95" s="226" t="str" cm="1">
        <f t="array" ref="B95">_xlfn.IFS(
Content_!$D$7=1, VLOOKUP(Figures!$A95, tfig!$A:$DK, Figures!B$1, FALSE),
Content_!$D$7=2, VLOOKUP(Figures!$A95, tfig!$A:$DK, Figures!B$1 + 39, FALSE),
   Content_!$D$7=3, VLOOKUP(Figures!$A95, tfig!$A:$DK, Figures!B$1 + 78, FALSE)
)</f>
        <v xml:space="preserve">Общий объем образования отходов,
 </v>
      </c>
    </row>
    <row r="96" spans="1:2" x14ac:dyDescent="0.45">
      <c r="A96" s="326" t="s">
        <v>1005</v>
      </c>
      <c r="B96" s="230" t="str" cm="1">
        <f t="array" ref="B96">_xlfn.IFS(
Content_!$D$7=1, VLOOKUP(Figures!$A96, tfig!$A:$DK, Figures!B$1, FALSE),
Content_!$D$7=2, VLOOKUP(Figures!$A96, tfig!$A:$DK, Figures!B$1 + 39, FALSE),
   Content_!$D$7=3, VLOOKUP(Figures!$A96, tfig!$A:$DK, Figures!B$1 + 78, FALSE)
)</f>
        <v>тонн</v>
      </c>
    </row>
    <row r="119" spans="1:38" x14ac:dyDescent="0.45">
      <c r="A119" s="326" t="s">
        <v>1006</v>
      </c>
      <c r="B119" s="209" t="str" cm="1">
        <f t="array" ref="B119">_xlfn.IFS(
Content_!$D$7=1, VLOOKUP(Figures!$A119, tfig!$A:$DK, Figures!B$1, FALSE),
Content_!$D$7=2, VLOOKUP(Figures!$A119, tfig!$A:$DK, Figures!B$1 + 39, FALSE),
   Content_!$D$7=3, VLOOKUP(Figures!$A119, tfig!$A:$DK, Figures!B$1 + 78, FALSE)
)</f>
        <v>Работники</v>
      </c>
    </row>
    <row r="121" spans="1:38" x14ac:dyDescent="0.45">
      <c r="A121" s="326" t="s">
        <v>1007</v>
      </c>
      <c r="B121" s="228" t="str" cm="1">
        <f t="array" ref="B121">_xlfn.IFS(
Content_!$D$7=1, VLOOKUP(Figures!$A121, tfig!$A:$DK, Figures!B$1, FALSE),
Content_!$D$7=2, VLOOKUP(Figures!$A121, tfig!$A:$DK, Figures!B$1 + 39, FALSE),
   Content_!$D$7=3, VLOOKUP(Figures!$A121, tfig!$A:$DK, Figures!B$1 + 78, FALSE)
)</f>
        <v>Списочная численность работников на конец года,</v>
      </c>
      <c r="N121" s="228" t="str" cm="1">
        <f t="array" ref="N121">_xlfn.IFS(
Content_!$D$7=1, VLOOKUP(Figures!$A121, tfig!$A:$DK, Figures!N$1, FALSE),
Content_!$D$7=2, VLOOKUP(Figures!$A121, tfig!$A:$DK, Figures!N$1 + 39, FALSE),
   Content_!$D$7=3, VLOOKUP(Figures!$A121, tfig!$A:$DK, Figures!N$1 + 78, FALSE)
)</f>
        <v>Количество постоянных работников на конец года,</v>
      </c>
      <c r="Z121" s="212" t="str" cm="1">
        <f t="array" ref="Z121">_xlfn.IFS(
Content_!$D$7=1, VLOOKUP(Figures!$A121, tfig!$A:$DK, Figures!Z$1, FALSE),
Content_!$D$7=2, VLOOKUP(Figures!$A121, tfig!$A:$DK, Figures!Z$1 + 39, FALSE),
   Content_!$D$7=3, VLOOKUP(Figures!$A121, tfig!$A:$DK, Figures!Z$1 + 78, FALSE)
)</f>
        <v>Количество временных работников на конец года,</v>
      </c>
      <c r="AL121" s="212" t="str" cm="1">
        <f t="array" ref="AL121">_xlfn.IFS(
Content_!$D$7=1, VLOOKUP(Figures!$A121, tfig!$A:$DN, Figures!AL$1, FALSE),
Content_!$D$7=2, VLOOKUP(Figures!$A121, tfig!$A:$DN, Figures!AL$1 + 39, FALSE),
   Content_!$D$7=3, VLOOKUP(Figures!$A121, tfig!$A:$DN, Figures!AL$1 + 78, FALSE)
)</f>
        <v xml:space="preserve">Количество работников полного и неполного рабочего дня на конец года, </v>
      </c>
    </row>
    <row r="122" spans="1:38" x14ac:dyDescent="0.45">
      <c r="A122" s="326" t="s">
        <v>1008</v>
      </c>
      <c r="B122" s="224" t="str" cm="1">
        <f t="array" ref="B122">_xlfn.IFS(
Content_!$D$7=1, VLOOKUP(Figures!$A122, tfig!$A:$DK, Figures!B$1, FALSE),
Content_!$D$7=2, VLOOKUP(Figures!$A122, tfig!$A:$DK, Figures!B$1 + 39, FALSE),
   Content_!$D$7=3, VLOOKUP(Figures!$A122, tfig!$A:$DK, Figures!B$1 + 78, FALSE)
)</f>
        <v>чел.</v>
      </c>
      <c r="N122" s="224" t="str" cm="1">
        <f t="array" ref="N122">_xlfn.IFS(
Content_!$D$7=1, VLOOKUP(Figures!$A122, tfig!$A:$DK, Figures!N$1, FALSE),
Content_!$D$7=2, VLOOKUP(Figures!$A122, tfig!$A:$DK, Figures!N$1 + 39, FALSE),
   Content_!$D$7=3, VLOOKUP(Figures!$A122, tfig!$A:$DK, Figures!N$1 + 78, FALSE)
)</f>
        <v>чел.</v>
      </c>
      <c r="Z122" s="224" t="str" cm="1">
        <f t="array" ref="Z122">_xlfn.IFS(
Content_!$D$7=1, VLOOKUP(Figures!$A122, tfig!$A:$DK, Figures!Z$1, FALSE),
Content_!$D$7=2, VLOOKUP(Figures!$A122, tfig!$A:$DK, Figures!Z$1 + 39, FALSE),
   Content_!$D$7=3, VLOOKUP(Figures!$A122, tfig!$A:$DK, Figures!Z$1 + 78, FALSE)
)</f>
        <v>чел.</v>
      </c>
      <c r="AL122" s="224" t="str" cm="1">
        <f t="array" ref="AL122">_xlfn.IFS(
Content_!$D$7=1, VLOOKUP(Figures!$A122, tfig!$A:$DN, Figures!AL$1, FALSE),
Content_!$D$7=2, VLOOKUP(Figures!$A122, tfig!$A:$DN, Figures!AL$1 + 39, FALSE),
   Content_!$D$7=3, VLOOKUP(Figures!$A122, tfig!$A:$DN, Figures!AL$1 + 78, FALSE)
)</f>
        <v>чел.</v>
      </c>
    </row>
    <row r="146" spans="1:38" x14ac:dyDescent="0.45">
      <c r="A146" s="326" t="s">
        <v>1009</v>
      </c>
      <c r="B146" s="226" t="str" cm="1">
        <f t="array" ref="B146">_xlfn.IFS(
Content_!$D$7=1, VLOOKUP(Figures!$A146, tfig!$A:$DK, Figures!B$1, FALSE),
Content_!$D$7=2, VLOOKUP(Figures!$A146, tfig!$A:$DK, Figures!B$1 + 39, FALSE),
   Content_!$D$7=3, VLOOKUP(Figures!$A146, tfig!$A:$DK, Figures!B$1 + 78, FALSE)
)</f>
        <v xml:space="preserve">Текучесть кадров, </v>
      </c>
      <c r="N146" s="226" t="str" cm="1">
        <f t="array" ref="N146">_xlfn.IFS(
Content_!$D$7=1, VLOOKUP(Figures!$A146, tfig!$A:$DK, Figures!N$1, FALSE),
Content_!$D$7=2, VLOOKUP(Figures!$A146, tfig!$A:$DK, Figures!N$1 + 39, FALSE),
   Content_!$D$7=3, VLOOKUP(Figures!$A146, tfig!$A:$DK, Figures!N$1 + 78, FALSE)
)</f>
        <v xml:space="preserve">Текучесть кадров по гендерным группам, </v>
      </c>
      <c r="Z146" s="226" t="str" cm="1">
        <f t="array" ref="Z146">_xlfn.IFS(
Content_!$D$7=1, VLOOKUP(Figures!$A146, tfig!$A:$DK, Figures!Z$1, FALSE),
Content_!$D$7=2, VLOOKUP(Figures!$A146, tfig!$A:$DK, Figures!Z$1 + 39, FALSE),
   Content_!$D$7=3, VLOOKUP(Figures!$A146, tfig!$A:$DK, Figures!Z$1 + 78, FALSE)
)</f>
        <v>Текучесть кадров по возрастным группам</v>
      </c>
      <c r="AL146" s="226" t="str" cm="1">
        <f t="array" ref="AL146">_xlfn.IFS(
Content_!$D$7=1, VLOOKUP(Figures!$A146, tfig!$A:$DN, Figures!AL$1, FALSE),
Content_!$D$7=2, VLOOKUP(Figures!$A146, tfig!$A:$DN, Figures!AL$1 + 39, FALSE),
   Content_!$D$7=3, VLOOKUP(Figures!$A146, tfig!$A:$DN, Figures!AL$1 + 78, FALSE)
)</f>
        <v>Новые работники, принятые в отчетном году,</v>
      </c>
    </row>
    <row r="147" spans="1:38" x14ac:dyDescent="0.45">
      <c r="A147" s="326" t="s">
        <v>1010</v>
      </c>
      <c r="B147" s="224" t="str" cm="1">
        <f t="array" ref="B147">_xlfn.IFS(
Content_!$D$7=1, VLOOKUP(Figures!$A147, tfig!$A:$DK, Figures!B$1, FALSE),
Content_!$D$7=2, VLOOKUP(Figures!$A147, tfig!$A:$DK, Figures!B$1 + 39, FALSE),
   Content_!$D$7=3, VLOOKUP(Figures!$A147, tfig!$A:$DK, Figures!B$1 + 78, FALSE)
)</f>
        <v>%</v>
      </c>
      <c r="N147" s="224" t="str" cm="1">
        <f t="array" ref="N147">_xlfn.IFS(
Content_!$D$7=1, VLOOKUP(Figures!$A147, tfig!$A:$DK, Figures!N$1, FALSE),
Content_!$D$7=2, VLOOKUP(Figures!$A147, tfig!$A:$DK, Figures!N$1 + 39, FALSE),
   Content_!$D$7=3, VLOOKUP(Figures!$A147, tfig!$A:$DK, Figures!N$1 + 78, FALSE)
)</f>
        <v>%</v>
      </c>
      <c r="Z147" s="224" t="str" cm="1">
        <f t="array" ref="Z147">_xlfn.IFS(
Content_!$D$7=1, VLOOKUP(Figures!$A147, tfig!$A:$DK, Figures!Z$1, FALSE),
Content_!$D$7=2, VLOOKUP(Figures!$A147, tfig!$A:$DK, Figures!Z$1 + 39, FALSE),
   Content_!$D$7=3, VLOOKUP(Figures!$A147, tfig!$A:$DK, Figures!Z$1 + 78, FALSE)
)</f>
        <v>%</v>
      </c>
      <c r="AL147" s="224" t="str" cm="1">
        <f t="array" ref="AL147">_xlfn.IFS(
Content_!$D$7=1, VLOOKUP(Figures!$A147, tfig!$A:$DN, Figures!AL$1, FALSE),
Content_!$D$7=2, VLOOKUP(Figures!$A147, tfig!$A:$DN, Figures!AL$1 + 39, FALSE),
   Content_!$D$7=3, VLOOKUP(Figures!$A147, tfig!$A:$DN, Figures!AL$1 + 78, FALSE)
)</f>
        <v xml:space="preserve"> чел.</v>
      </c>
    </row>
    <row r="170" spans="1:26" x14ac:dyDescent="0.45">
      <c r="A170" s="326" t="s">
        <v>1011</v>
      </c>
      <c r="B170" s="846" t="str" cm="1">
        <f t="array" ref="B170">_xlfn.IFS(
Content_!$D$7=1, VLOOKUP(Figures!$A170, tfig!$A:$DK, Figures!B$1, FALSE),
Content_!$D$7=2, VLOOKUP(Figures!$A170, tfig!$A:$DK, Figures!B$1 + 39, FALSE),
   Content_!$D$7=3, VLOOKUP(Figures!$A170, tfig!$A:$DK, Figures!B$1 + 78, FALSE)
)</f>
        <v>Количество работников, которые ушли в отпуска по беременности и родам и в отпуска по уходу за ребенком,</v>
      </c>
      <c r="C170" s="846" cm="1">
        <f t="array" ref="C170">_xlfn.IFS(
Content_!$D$7=1, VLOOKUP(Figures!$A170, tfig!$A:$DK, Figures!C$1, FALSE),
Content_!$D$7=2, VLOOKUP(Figures!$A170, tfig!$A:$DK, Figures!C$1 + 39, FALSE),
   Content_!$D$7=3, VLOOKUP(Figures!$A170, tfig!$A:$DK, Figures!C$1 + 78, FALSE)
)</f>
        <v>0</v>
      </c>
      <c r="D170" s="846" cm="1">
        <f t="array" ref="D170">_xlfn.IFS(
Content_!$D$7=1, VLOOKUP(Figures!$A170, tfig!$A:$DK, Figures!D$1, FALSE),
Content_!$D$7=2, VLOOKUP(Figures!$A170, tfig!$A:$DK, Figures!D$1 + 39, FALSE),
   Content_!$D$7=3, VLOOKUP(Figures!$A170, tfig!$A:$DK, Figures!D$1 + 78, FALSE)
)</f>
        <v>0</v>
      </c>
      <c r="E170" s="846" cm="1">
        <f t="array" ref="E170">_xlfn.IFS(
Content_!$D$7=1, VLOOKUP(Figures!$A170, tfig!$A:$DK, Figures!E$1, FALSE),
Content_!$D$7=2, VLOOKUP(Figures!$A170, tfig!$A:$DK, Figures!E$1 + 39, FALSE),
   Content_!$D$7=3, VLOOKUP(Figures!$A170, tfig!$A:$DK, Figures!E$1 + 78, FALSE)
)</f>
        <v>0</v>
      </c>
      <c r="F170" s="846" cm="1">
        <f t="array" ref="F170">_xlfn.IFS(
Content_!$D$7=1, VLOOKUP(Figures!$A170, tfig!$A:$DK, Figures!F$1, FALSE),
Content_!$D$7=2, VLOOKUP(Figures!$A170, tfig!$A:$DK, Figures!F$1 + 39, FALSE),
   Content_!$D$7=3, VLOOKUP(Figures!$A170, tfig!$A:$DK, Figures!F$1 + 78, FALSE)
)</f>
        <v>0</v>
      </c>
      <c r="G170" s="846" cm="1">
        <f t="array" ref="G170">_xlfn.IFS(
Content_!$D$7=1, VLOOKUP(Figures!$A170, tfig!$A:$DK, Figures!G$1, FALSE),
Content_!$D$7=2, VLOOKUP(Figures!$A170, tfig!$A:$DK, Figures!G$1 + 39, FALSE),
   Content_!$D$7=3, VLOOKUP(Figures!$A170, tfig!$A:$DK, Figures!G$1 + 78, FALSE)
)</f>
        <v>0</v>
      </c>
      <c r="H170" s="846" cm="1">
        <f t="array" ref="H170">_xlfn.IFS(
Content_!$D$7=1, VLOOKUP(Figures!$A170, tfig!$A:$DK, Figures!H$1, FALSE),
Content_!$D$7=2, VLOOKUP(Figures!$A170, tfig!$A:$DK, Figures!H$1 + 39, FALSE),
   Content_!$D$7=3, VLOOKUP(Figures!$A170, tfig!$A:$DK, Figures!H$1 + 78, FALSE)
)</f>
        <v>0</v>
      </c>
      <c r="I170" s="846" cm="1">
        <f t="array" ref="I170">_xlfn.IFS(
Content_!$D$7=1, VLOOKUP(Figures!$A170, tfig!$A:$DK, Figures!I$1, FALSE),
Content_!$D$7=2, VLOOKUP(Figures!$A170, tfig!$A:$DK, Figures!I$1 + 39, FALSE),
   Content_!$D$7=3, VLOOKUP(Figures!$A170, tfig!$A:$DK, Figures!I$1 + 78, FALSE)
)</f>
        <v>0</v>
      </c>
      <c r="J170" s="846" cm="1">
        <f t="array" ref="J170">_xlfn.IFS(
Content_!$D$7=1, VLOOKUP(Figures!$A170, tfig!$A:$DK, Figures!J$1, FALSE),
Content_!$D$7=2, VLOOKUP(Figures!$A170, tfig!$A:$DK, Figures!J$1 + 39, FALSE),
   Content_!$D$7=3, VLOOKUP(Figures!$A170, tfig!$A:$DK, Figures!J$1 + 78, FALSE)
)</f>
        <v>0</v>
      </c>
      <c r="N170" s="213" t="str" cm="1">
        <f t="array" ref="N170">_xlfn.IFS(
Content_!$D$7=1, VLOOKUP(Figures!$A170, tfig!$A:$DK, Figures!N$1, FALSE),
Content_!$D$7=2, VLOOKUP(Figures!$A170, tfig!$A:$DK, Figures!N$1 + 39, FALSE),
   Content_!$D$7=3, VLOOKUP(Figures!$A170, tfig!$A:$DK, Figures!N$1 + 78, FALSE)
)</f>
        <v>Коэффициент возвращения,</v>
      </c>
      <c r="Z170" s="213" t="str" cm="1">
        <f t="array" ref="Z170">_xlfn.IFS(
Content_!$D$7=1, VLOOKUP(Figures!$A170, tfig!$A:$DK, Figures!Z$1, FALSE),
Content_!$D$7=2, VLOOKUP(Figures!$A170, tfig!$A:$DK, Figures!Z$1 + 39, FALSE),
   Content_!$D$7=3, VLOOKUP(Figures!$A170, tfig!$A:$DK, Figures!Z$1 + 78, FALSE)
)</f>
        <v>Коэффициент удержания,</v>
      </c>
    </row>
    <row r="171" spans="1:26" x14ac:dyDescent="0.45">
      <c r="A171" s="326" t="s">
        <v>1139</v>
      </c>
      <c r="B171" s="224" t="str" cm="1">
        <f t="array" ref="B171">_xlfn.IFS(
Content_!$D$7=1, VLOOKUP(Figures!$A171, tfig!$A:$DK, Figures!B$1, FALSE),
Content_!$D$7=2, VLOOKUP(Figures!$A171, tfig!$A:$DK, Figures!B$1 + 39, FALSE),
   Content_!$D$7=3, VLOOKUP(Figures!$A171, tfig!$A:$DK, Figures!B$1 + 78, FALSE)
)</f>
        <v xml:space="preserve"> чел.</v>
      </c>
      <c r="N171" s="224" t="str" cm="1">
        <f t="array" ref="N171">_xlfn.IFS(
Content_!$D$7=1, VLOOKUP(Figures!$A171, tfig!$A:$DK, Figures!N$1, FALSE),
Content_!$D$7=2, VLOOKUP(Figures!$A171, tfig!$A:$DK, Figures!N$1 + 39, FALSE),
   Content_!$D$7=3, VLOOKUP(Figures!$A171, tfig!$A:$DK, Figures!N$1 + 78, FALSE)
)</f>
        <v>%</v>
      </c>
      <c r="Z171" s="224" t="str" cm="1">
        <f t="array" ref="Z171">_xlfn.IFS(
Content_!$D$7=1, VLOOKUP(Figures!$A171, tfig!$A:$DK, Figures!Z$1, FALSE),
Content_!$D$7=2, VLOOKUP(Figures!$A171, tfig!$A:$DK, Figures!Z$1 + 39, FALSE),
   Content_!$D$7=3, VLOOKUP(Figures!$A171, tfig!$A:$DK, Figures!Z$1 + 78, FALSE)
)</f>
        <v>%</v>
      </c>
    </row>
    <row r="172" spans="1:26" x14ac:dyDescent="0.45">
      <c r="N172" s="224" t="e" cm="1">
        <f t="array" ref="N172">_xlfn.IFS(
Content_!$D$7=1, VLOOKUP(Figures!$A172, tfig!$A:$DK, Figures!N$1, FALSE),
Content_!$D$7=2, VLOOKUP(Figures!$A172, tfig!$A:$DK, Figures!N$1 + 39, FALSE),
   Content_!$D$7=3, VLOOKUP(Figures!$A172, tfig!$A:$DK, Figures!N$1 + 78, FALSE)
)</f>
        <v>#N/A</v>
      </c>
    </row>
    <row r="198" spans="1:38" x14ac:dyDescent="0.45">
      <c r="A198" s="326" t="s">
        <v>1140</v>
      </c>
      <c r="B198" s="226" t="str" cm="1">
        <f t="array" ref="B198">_xlfn.IFS(
Content_!$D$7=1, VLOOKUP(Figures!$A198, tfig!$A:$DK, Figures!B$1, FALSE),
Content_!$D$7=2, VLOOKUP(Figures!$A198, tfig!$A:$DK, Figures!B$1 + 39, FALSE),
   Content_!$D$7=3, VLOOKUP(Figures!$A198, tfig!$A:$DK, Figures!B$1 + 78, FALSE)
)</f>
        <v>Списочная численность работников по гендерным группам,</v>
      </c>
      <c r="N198" s="226" t="str" cm="1">
        <f t="array" ref="N198">_xlfn.IFS(
Content_!$D$7=1, VLOOKUP(Figures!$A198, tfig!$A:$DK, Figures!N$1, FALSE),
Content_!$D$7=2, VLOOKUP(Figures!$A198, tfig!$A:$DK, Figures!N$1 + 39, FALSE),
   Content_!$D$7=3, VLOOKUP(Figures!$A198, tfig!$A:$DK, Figures!N$1 + 78, FALSE)
)</f>
        <v>Списочная численность работников по возрастным группам,</v>
      </c>
      <c r="Z198" s="226" t="str" cm="1">
        <f t="array" ref="Z198">_xlfn.IFS(
Content_!$D$7=1, VLOOKUP(Figures!$A198, tfig!$A:$DK, Figures!Z$1, FALSE),
Content_!$D$7=2, VLOOKUP(Figures!$A198, tfig!$A:$DK, Figures!Z$1 + 39, FALSE),
   Content_!$D$7=3, VLOOKUP(Figures!$A198, tfig!$A:$DK, Figures!Z$1 + 78, FALSE)
)</f>
        <v>Списочная численность постоянных работников по гендерным группам,</v>
      </c>
      <c r="AL198" s="226" t="str" cm="1">
        <f t="array" ref="AL198">_xlfn.IFS(
Content_!$D$7=1, VLOOKUP(Figures!$A198, tfig!$A:$DN, Figures!AL$1, FALSE),
Content_!$D$7=2, VLOOKUP(Figures!$A198, tfig!$A:$DN, Figures!AL$1 + 39, FALSE),
   Content_!$D$7=3, VLOOKUP(Figures!$A198, tfig!$A:$DN, Figures!AL$1 + 78, FALSE)
)</f>
        <v>Списочная численность временных работников по гендерным группам,</v>
      </c>
    </row>
    <row r="199" spans="1:38" x14ac:dyDescent="0.45">
      <c r="A199" s="326" t="s">
        <v>1141</v>
      </c>
      <c r="B199" s="224" t="str" cm="1">
        <f t="array" ref="B199">_xlfn.IFS(
Content_!$D$7=1, VLOOKUP(Figures!$A199, tfig!$A:$DK, Figures!B$1, FALSE),
Content_!$D$7=2, VLOOKUP(Figures!$A199, tfig!$A:$DK, Figures!B$1 + 39, FALSE),
   Content_!$D$7=3, VLOOKUP(Figures!$A199, tfig!$A:$DK, Figures!B$1 + 78, FALSE)
)</f>
        <v xml:space="preserve"> чел.</v>
      </c>
      <c r="N199" s="224" t="str" cm="1">
        <f t="array" ref="N199">_xlfn.IFS(
Content_!$D$7=1, VLOOKUP(Figures!$A199, tfig!$A:$DK, Figures!N$1, FALSE),
Content_!$D$7=2, VLOOKUP(Figures!$A199, tfig!$A:$DK, Figures!N$1 + 39, FALSE),
   Content_!$D$7=3, VLOOKUP(Figures!$A199, tfig!$A:$DK, Figures!N$1 + 78, FALSE)
)</f>
        <v xml:space="preserve"> чел.</v>
      </c>
      <c r="Z199" s="224" t="str" cm="1">
        <f t="array" ref="Z199">_xlfn.IFS(
Content_!$D$7=1, VLOOKUP(Figures!$A199, tfig!$A:$DK, Figures!Z$1, FALSE),
Content_!$D$7=2, VLOOKUP(Figures!$A199, tfig!$A:$DK, Figures!Z$1 + 39, FALSE),
   Content_!$D$7=3, VLOOKUP(Figures!$A199, tfig!$A:$DK, Figures!Z$1 + 78, FALSE)
)</f>
        <v xml:space="preserve"> чел.</v>
      </c>
      <c r="AL199" s="224" t="str" cm="1">
        <f t="array" ref="AL199">_xlfn.IFS(
Content_!$D$7=1, VLOOKUP(Figures!$A199, tfig!$A:$DN, Figures!AL$1, FALSE),
Content_!$D$7=2, VLOOKUP(Figures!$A199, tfig!$A:$DN, Figures!AL$1 + 39, FALSE),
   Content_!$D$7=3, VLOOKUP(Figures!$A199, tfig!$A:$DN, Figures!AL$1 + 78, FALSE)
)</f>
        <v xml:space="preserve"> чел.</v>
      </c>
    </row>
    <row r="222" spans="1:38" x14ac:dyDescent="0.45">
      <c r="A222" s="326" t="s">
        <v>1142</v>
      </c>
      <c r="B222" s="845" t="str" cm="1">
        <f t="array" ref="B222">_xlfn.IFS(
Content_!$D$7=1, VLOOKUP(Figures!$A222, tfig!$A:$DK, Figures!B$1, FALSE),
Content_!$D$7=2, VLOOKUP(Figures!$A222, tfig!$A:$DK, Figures!B$1 + 39, FALSE),
   Content_!$D$7=3, VLOOKUP(Figures!$A222, tfig!$A:$DK, Figures!B$1 + 78, FALSE)
)</f>
        <v>Списочная численность работников с занятостью на полный рабочий день по гендерным группам,</v>
      </c>
      <c r="C222" s="845">
        <f t="array" ref="C222">_xlfn.IFS(
Content_!$D$7=1, VLOOKUP(Figures!$A222, tfig!$A:$DK, Figures!C$1, FALSE),
Content_!$D$7=2, VLOOKUP(Figures!$A222, tfig!$A:$DK, Figures!C$1 + 39, FALSE),
   Content_!$D$7=3, VLOOKUP(Figures!$A222, tfig!$A:$DK, Figures!C$1 + 78, FALSE)
)</f>
        <v>0</v>
      </c>
      <c r="D222" s="845">
        <f t="array" ref="D222">_xlfn.IFS(
Content_!$D$7=1, VLOOKUP(Figures!$A222, tfig!$A:$DK, Figures!D$1, FALSE),
Content_!$D$7=2, VLOOKUP(Figures!$A222, tfig!$A:$DK, Figures!D$1 + 39, FALSE),
   Content_!$D$7=3, VLOOKUP(Figures!$A222, tfig!$A:$DK, Figures!D$1 + 78, FALSE)
)</f>
        <v>0</v>
      </c>
      <c r="E222" s="845">
        <f t="array" ref="E222">_xlfn.IFS(
Content_!$D$7=1, VLOOKUP(Figures!$A222, tfig!$A:$DK, Figures!E$1, FALSE),
Content_!$D$7=2, VLOOKUP(Figures!$A222, tfig!$A:$DK, Figures!E$1 + 39, FALSE),
   Content_!$D$7=3, VLOOKUP(Figures!$A222, tfig!$A:$DK, Figures!E$1 + 78, FALSE)
)</f>
        <v>0</v>
      </c>
      <c r="F222" s="845">
        <f t="array" ref="F222">_xlfn.IFS(
Content_!$D$7=1, VLOOKUP(Figures!$A222, tfig!$A:$DK, Figures!F$1, FALSE),
Content_!$D$7=2, VLOOKUP(Figures!$A222, tfig!$A:$DK, Figures!F$1 + 39, FALSE),
   Content_!$D$7=3, VLOOKUP(Figures!$A222, tfig!$A:$DK, Figures!F$1 + 78, FALSE)
)</f>
        <v>0</v>
      </c>
      <c r="G222" s="845">
        <f t="array" ref="G222">_xlfn.IFS(
Content_!$D$7=1, VLOOKUP(Figures!$A222, tfig!$A:$DK, Figures!G$1, FALSE),
Content_!$D$7=2, VLOOKUP(Figures!$A222, tfig!$A:$DK, Figures!G$1 + 39, FALSE),
   Content_!$D$7=3, VLOOKUP(Figures!$A222, tfig!$A:$DK, Figures!G$1 + 78, FALSE)
)</f>
        <v>0</v>
      </c>
      <c r="H222" s="845">
        <f t="array" ref="H222">_xlfn.IFS(
Content_!$D$7=1, VLOOKUP(Figures!$A222, tfig!$A:$DK, Figures!H$1, FALSE),
Content_!$D$7=2, VLOOKUP(Figures!$A222, tfig!$A:$DK, Figures!H$1 + 39, FALSE),
   Content_!$D$7=3, VLOOKUP(Figures!$A222, tfig!$A:$DK, Figures!H$1 + 78, FALSE)
)</f>
        <v>0</v>
      </c>
      <c r="I222" s="845">
        <f t="array" ref="I222">_xlfn.IFS(
Content_!$D$7=1, VLOOKUP(Figures!$A222, tfig!$A:$DK, Figures!I$1, FALSE),
Content_!$D$7=2, VLOOKUP(Figures!$A222, tfig!$A:$DK, Figures!I$1 + 39, FALSE),
   Content_!$D$7=3, VLOOKUP(Figures!$A222, tfig!$A:$DK, Figures!I$1 + 78, FALSE)
)</f>
        <v>0</v>
      </c>
      <c r="J222" s="845">
        <f t="array" ref="J222">_xlfn.IFS(
Content_!$D$7=1, VLOOKUP(Figures!$A222, tfig!$A:$DK, Figures!J$1, FALSE),
Content_!$D$7=2, VLOOKUP(Figures!$A222, tfig!$A:$DK, Figures!J$1 + 39, FALSE),
   Content_!$D$7=3, VLOOKUP(Figures!$A222, tfig!$A:$DK, Figures!J$1 + 78, FALSE)
)</f>
        <v>0</v>
      </c>
      <c r="N222" s="845" t="str" cm="1">
        <f t="array" ref="N222">_xlfn.IFS(
Content_!$D$7=1, VLOOKUP(Figures!$A222, tfig!$A:$DK, Figures!N$1, FALSE),
Content_!$D$7=2, VLOOKUP(Figures!$A222, tfig!$A:$DK, Figures!N$1 + 39, FALSE),
   Content_!$D$7=3, VLOOKUP(Figures!$A222, tfig!$A:$DK, Figures!N$1 + 78, FALSE)
)</f>
        <v>Списочная численность работников с занятостью на неполный рабочий день по гендерным группам,</v>
      </c>
      <c r="O222" s="845">
        <f t="array" ref="O222">_xlfn.IFS(
Content_!$D$7=1, VLOOKUP(Figures!$A222, tfig!$A:$DK, Figures!O$1, FALSE),
Content_!$D$7=2, VLOOKUP(Figures!$A222, tfig!$A:$DK, Figures!O$1 + 39, FALSE),
   Content_!$D$7=3, VLOOKUP(Figures!$A222, tfig!$A:$DK, Figures!O$1 + 78, FALSE)
)</f>
        <v>0</v>
      </c>
      <c r="P222" s="845">
        <f t="array" ref="P222">_xlfn.IFS(
Content_!$D$7=1, VLOOKUP(Figures!$A222, tfig!$A:$DK, Figures!P$1, FALSE),
Content_!$D$7=2, VLOOKUP(Figures!$A222, tfig!$A:$DK, Figures!P$1 + 39, FALSE),
   Content_!$D$7=3, VLOOKUP(Figures!$A222, tfig!$A:$DK, Figures!P$1 + 78, FALSE)
)</f>
        <v>0</v>
      </c>
      <c r="Q222" s="845">
        <f t="array" ref="Q222">_xlfn.IFS(
Content_!$D$7=1, VLOOKUP(Figures!$A222, tfig!$A:$DK, Figures!Q$1, FALSE),
Content_!$D$7=2, VLOOKUP(Figures!$A222, tfig!$A:$DK, Figures!Q$1 + 39, FALSE),
   Content_!$D$7=3, VLOOKUP(Figures!$A222, tfig!$A:$DK, Figures!Q$1 + 78, FALSE)
)</f>
        <v>0</v>
      </c>
      <c r="R222" s="845">
        <f t="array" ref="R222">_xlfn.IFS(
Content_!$D$7=1, VLOOKUP(Figures!$A222, tfig!$A:$DK, Figures!R$1, FALSE),
Content_!$D$7=2, VLOOKUP(Figures!$A222, tfig!$A:$DK, Figures!R$1 + 39, FALSE),
   Content_!$D$7=3, VLOOKUP(Figures!$A222, tfig!$A:$DK, Figures!R$1 + 78, FALSE)
)</f>
        <v>0</v>
      </c>
      <c r="S222" s="845">
        <f t="array" ref="S222">_xlfn.IFS(
Content_!$D$7=1, VLOOKUP(Figures!$A222, tfig!$A:$DK, Figures!S$1, FALSE),
Content_!$D$7=2, VLOOKUP(Figures!$A222, tfig!$A:$DK, Figures!S$1 + 39, FALSE),
   Content_!$D$7=3, VLOOKUP(Figures!$A222, tfig!$A:$DK, Figures!S$1 + 78, FALSE)
)</f>
        <v>0</v>
      </c>
      <c r="T222" s="845">
        <f t="array" ref="T222">_xlfn.IFS(
Content_!$D$7=1, VLOOKUP(Figures!$A222, tfig!$A:$DK, Figures!T$1, FALSE),
Content_!$D$7=2, VLOOKUP(Figures!$A222, tfig!$A:$DK, Figures!T$1 + 39, FALSE),
   Content_!$D$7=3, VLOOKUP(Figures!$A222, tfig!$A:$DK, Figures!T$1 + 78, FALSE)
)</f>
        <v>0</v>
      </c>
      <c r="U222" s="845">
        <f t="array" ref="U222">_xlfn.IFS(
Content_!$D$7=1, VLOOKUP(Figures!$A222, tfig!$A:$DK, Figures!U$1, FALSE),
Content_!$D$7=2, VLOOKUP(Figures!$A222, tfig!$A:$DK, Figures!U$1 + 39, FALSE),
   Content_!$D$7=3, VLOOKUP(Figures!$A222, tfig!$A:$DK, Figures!U$1 + 78, FALSE)
)</f>
        <v>0</v>
      </c>
      <c r="V222" s="323"/>
      <c r="Z222" s="213" t="str" cm="1">
        <f t="array" ref="Z222">_xlfn.IFS(
Content_!$D$7=1, VLOOKUP(Figures!$A222, tfig!$A:$DK, Figures!Z$1, FALSE),
Content_!$D$7=2, VLOOKUP(Figures!$A222, tfig!$A:$DK, Figures!Z$1 + 39, FALSE),
   Content_!$D$7=3, VLOOKUP(Figures!$A222, tfig!$A:$DK, Figures!Z$1 + 78, FALSE)
)</f>
        <v>Новые работники, принятые в отчетном году по гендерным группам,</v>
      </c>
      <c r="AL222" s="213" t="str" cm="1">
        <f t="array" ref="AL222">_xlfn.IFS(
Content_!$D$7=1, VLOOKUP(Figures!$A222, tfig!$A:$DN, Figures!AL$1, FALSE),
Content_!$D$7=2, VLOOKUP(Figures!$A222, tfig!$A:$DN, Figures!AL$1 + 39, FALSE),
   Content_!$D$7=3, VLOOKUP(Figures!$A222, tfig!$A:$DN, Figures!AL$1 + 78, FALSE)
)</f>
        <v>Новые работники, принятые в отчетном году по возрастным группам,</v>
      </c>
    </row>
    <row r="223" spans="1:38" x14ac:dyDescent="0.45">
      <c r="A223" s="326" t="s">
        <v>1143</v>
      </c>
      <c r="B223" s="323" t="str" cm="1">
        <f t="array" ref="B223">_xlfn.IFS(
Content_!$D$7=1, VLOOKUP(Figures!$A223, tfig!$A:$DK, Figures!B$1, FALSE),
Content_!$D$7=2, VLOOKUP(Figures!$A223, tfig!$A:$DK, Figures!B$1 + 39, FALSE),
   Content_!$D$7=3, VLOOKUP(Figures!$A223, tfig!$A:$DK, Figures!B$1 + 78, FALSE)
)</f>
        <v xml:space="preserve"> чел.</v>
      </c>
      <c r="N223" s="323" t="str" cm="1">
        <f t="array" ref="N223">_xlfn.IFS(
Content_!$D$7=1, VLOOKUP(Figures!$A223, tfig!$A:$DK, Figures!N$1, FALSE),
Content_!$D$7=2, VLOOKUP(Figures!$A223, tfig!$A:$DK, Figures!N$1 + 39, FALSE),
   Content_!$D$7=3, VLOOKUP(Figures!$A223, tfig!$A:$DK, Figures!N$1 + 78, FALSE)
)</f>
        <v xml:space="preserve"> чел.</v>
      </c>
      <c r="Z223" s="323" t="str" cm="1">
        <f t="array" ref="Z223">_xlfn.IFS(
Content_!$D$7=1, VLOOKUP(Figures!$A223, tfig!$A:$DK, Figures!Z$1, FALSE),
Content_!$D$7=2, VLOOKUP(Figures!$A223, tfig!$A:$DK, Figures!Z$1 + 39, FALSE),
   Content_!$D$7=3, VLOOKUP(Figures!$A223, tfig!$A:$DK, Figures!Z$1 + 78, FALSE)
)</f>
        <v xml:space="preserve"> чел.</v>
      </c>
      <c r="AL223" s="323" t="str" cm="1">
        <f t="array" ref="AL223">_xlfn.IFS(
Content_!$D$7=1, VLOOKUP(Figures!$A223, tfig!$A:$DN, Figures!AL$1, FALSE),
Content_!$D$7=2, VLOOKUP(Figures!$A223, tfig!$A:$DN, Figures!AL$1 + 39, FALSE),
   Content_!$D$7=3, VLOOKUP(Figures!$A223, tfig!$A:$DN, Figures!AL$1 + 78, FALSE)
)</f>
        <v xml:space="preserve"> чел.</v>
      </c>
    </row>
    <row r="246" spans="1:2" x14ac:dyDescent="0.45">
      <c r="A246" s="326" t="s">
        <v>1144</v>
      </c>
      <c r="B246" s="324" t="str" cm="1">
        <f t="array" ref="B246">_xlfn.IFS(
Content_!$D$7=1, VLOOKUP(Figures!$A246, tfig!$A:$DK, Figures!B$1, FALSE),
Content_!$D$7=2, VLOOKUP(Figures!$A246, tfig!$A:$DK, Figures!B$1 + 39, FALSE),
   Content_!$D$7=3, VLOOKUP(Figures!$A246, tfig!$A:$DK, Figures!B$1 + 78, FALSE)
)</f>
        <v>Персонал с ограниченными возможностями здоровья,</v>
      </c>
    </row>
    <row r="247" spans="1:2" x14ac:dyDescent="0.45">
      <c r="A247" s="326" t="s">
        <v>1145</v>
      </c>
      <c r="B247" s="323" t="str" cm="1">
        <f t="array" ref="B247">_xlfn.IFS(
Content_!$D$7=1, VLOOKUP(Figures!$A247, tfig!$A:$DK, Figures!B$1, FALSE),
Content_!$D$7=2, VLOOKUP(Figures!$A247, tfig!$A:$DK, Figures!B$1 + 39, FALSE),
   Content_!$D$7=3, VLOOKUP(Figures!$A247, tfig!$A:$DK, Figures!B$1 + 78, FALSE)
)</f>
        <v xml:space="preserve"> чел.</v>
      </c>
    </row>
    <row r="272" spans="1:2" x14ac:dyDescent="0.45">
      <c r="A272" s="326" t="s">
        <v>1146</v>
      </c>
      <c r="B272" s="209" t="str" cm="1">
        <f t="array" ref="B272">_xlfn.IFS(
Content_!$D$7=1, VLOOKUP(Figures!$A272, tfig!$A:$DK, Figures!B$1, FALSE),
Content_!$D$7=2, VLOOKUP(Figures!$A272, tfig!$A:$DK, Figures!B$1 + 39, FALSE),
   Content_!$D$7=3, VLOOKUP(Figures!$A272, tfig!$A:$DK, Figures!B$1 + 78, FALSE)
)</f>
        <v>Обучение</v>
      </c>
    </row>
    <row r="274" spans="1:27" x14ac:dyDescent="0.45">
      <c r="A274" s="326" t="s">
        <v>1147</v>
      </c>
      <c r="B274" s="324" t="str" cm="1">
        <f t="array" ref="B274">_xlfn.IFS(
Content_!$D$7=1, VLOOKUP(Figures!$A274, tfig!$A:$DK, Figures!B$1, FALSE),
Content_!$D$7=2, VLOOKUP(Figures!$A274, tfig!$A:$DK, Figures!B$1 + 39, FALSE),
   Content_!$D$7=3, VLOOKUP(Figures!$A274, tfig!$A:$DK, Figures!B$1 + 78, FALSE)
)</f>
        <v xml:space="preserve">Среднее количество часов обучение на одного работника в год, </v>
      </c>
      <c r="N274" s="324" t="str" cm="1">
        <f t="array" ref="N274">_xlfn.IFS(
Content_!$D$7=1, VLOOKUP(Figures!$A274, tfig!$A:$DK, Figures!N$1, FALSE),
Content_!$D$7=2, VLOOKUP(Figures!$A274, tfig!$A:$DK, Figures!N$1 + 39, FALSE),
   Content_!$D$7=3, VLOOKUP(Figures!$A274, tfig!$A:$DK, Figures!N$1 + 78, FALSE)
)</f>
        <v xml:space="preserve">Среднее количество часов обучение на одного работника в год по гендерным группам, </v>
      </c>
      <c r="AA274" s="324" t="str" cm="1">
        <f t="array" ref="AA274">_xlfn.IFS(
Content_!$D$7=1, VLOOKUP(Figures!$A274, tfig!$A:$DK, Figures!AA$1, FALSE),
Content_!$D$7=2, VLOOKUP(Figures!$A274, tfig!$A:$DK, Figures!AA$1 + 39, FALSE),
   Content_!$D$7=3, VLOOKUP(Figures!$A274, tfig!$A:$DK, Figures!AA$1 + 78, FALSE)
)</f>
        <v xml:space="preserve">Среднее количество часов обучение на одного работника в год по категориям персонала, </v>
      </c>
    </row>
    <row r="275" spans="1:27" x14ac:dyDescent="0.45">
      <c r="A275" s="326" t="s">
        <v>1148</v>
      </c>
      <c r="B275" s="323" t="str" cm="1">
        <f t="array" ref="B275">_xlfn.IFS(
Content_!$D$7=1, VLOOKUP(Figures!$A275, tfig!$A:$DK, Figures!B$1, FALSE),
Content_!$D$7=2, VLOOKUP(Figures!$A275, tfig!$A:$DK, Figures!B$1 + 39, FALSE),
   Content_!$D$7=3, VLOOKUP(Figures!$A275, tfig!$A:$DK, Figures!B$1 + 78, FALSE)
)</f>
        <v xml:space="preserve"> часов</v>
      </c>
      <c r="N275" s="323" t="str" cm="1">
        <f t="array" ref="N275">_xlfn.IFS(
Content_!$D$7=1, VLOOKUP(Figures!$A275, tfig!$A:$DK, Figures!N$1, FALSE),
Content_!$D$7=2, VLOOKUP(Figures!$A275, tfig!$A:$DK, Figures!N$1 + 39, FALSE),
   Content_!$D$7=3, VLOOKUP(Figures!$A275, tfig!$A:$DK, Figures!N$1 + 78, FALSE)
)</f>
        <v xml:space="preserve"> часов</v>
      </c>
      <c r="AA275" s="323" t="str" cm="1">
        <f t="array" ref="AA275">_xlfn.IFS(
Content_!$D$7=1, VLOOKUP(Figures!$A275, tfig!$A:$DK, Figures!AA$1, FALSE),
Content_!$D$7=2, VLOOKUP(Figures!$A275, tfig!$A:$DK, Figures!AA$1 + 39, FALSE),
   Content_!$D$7=3, VLOOKUP(Figures!$A275, tfig!$A:$DK, Figures!AA$1 + 78, FALSE)
)</f>
        <v xml:space="preserve"> часов</v>
      </c>
    </row>
    <row r="299" spans="1:46" x14ac:dyDescent="0.45">
      <c r="A299" s="326" t="s">
        <v>1149</v>
      </c>
      <c r="B299" s="209" t="str" cm="1">
        <f t="array" ref="B299">_xlfn.IFS(
Content_!$D$7=1, VLOOKUP(Figures!$A299, tfig!$A:$DK, Figures!B$1, FALSE),
Content_!$D$7=2, VLOOKUP(Figures!$A299, tfig!$A:$DK, Figures!B$1 + 39, FALSE),
   Content_!$D$7=3, VLOOKUP(Figures!$A299, tfig!$A:$DK, Figures!B$1 + 78, FALSE)
)</f>
        <v>ОТиПБ</v>
      </c>
    </row>
    <row r="301" spans="1:46" x14ac:dyDescent="0.45">
      <c r="A301" s="326" t="s">
        <v>1150</v>
      </c>
      <c r="B301" s="845" t="str" cm="1">
        <f t="array" ref="B301">_xlfn.IFS(
Content_!$D$7=1, VLOOKUP(Figures!$A301, tfig!$A:$DK, Figures!B$1, FALSE),
Content_!$D$7=2, VLOOKUP(Figures!$A301, tfig!$A:$DK, Figures!B$1 + 39, FALSE),
   Content_!$D$7=3, VLOOKUP(Figures!$A301, tfig!$A:$DK, Figures!B$1 + 78, FALSE)
)</f>
        <v>Количество человек, охваченных системой управления охраной труда и промышленной безопасностью,</v>
      </c>
      <c r="C301" s="845">
        <f t="array" ref="C301">_xlfn.IFS(
Content_!$D$7=1, VLOOKUP(Figures!$A301, tfig!$A:$DK, Figures!C$1, FALSE),
Content_!$D$7=2, VLOOKUP(Figures!$A301, tfig!$A:$DK, Figures!C$1 + 39, FALSE),
   Content_!$D$7=3, VLOOKUP(Figures!$A301, tfig!$A:$DK, Figures!C$1 + 78, FALSE)
)</f>
        <v>0</v>
      </c>
      <c r="D301" s="845">
        <f t="array" ref="D301">_xlfn.IFS(
Content_!$D$7=1, VLOOKUP(Figures!$A301, tfig!$A:$DK, Figures!D$1, FALSE),
Content_!$D$7=2, VLOOKUP(Figures!$A301, tfig!$A:$DK, Figures!D$1 + 39, FALSE),
   Content_!$D$7=3, VLOOKUP(Figures!$A301, tfig!$A:$DK, Figures!D$1 + 78, FALSE)
)</f>
        <v>0</v>
      </c>
      <c r="E301" s="845">
        <f t="array" ref="E301">_xlfn.IFS(
Content_!$D$7=1, VLOOKUP(Figures!$A301, tfig!$A:$DK, Figures!E$1, FALSE),
Content_!$D$7=2, VLOOKUP(Figures!$A301, tfig!$A:$DK, Figures!E$1 + 39, FALSE),
   Content_!$D$7=3, VLOOKUP(Figures!$A301, tfig!$A:$DK, Figures!E$1 + 78, FALSE)
)</f>
        <v>0</v>
      </c>
      <c r="F301" s="845">
        <f t="array" ref="F301">_xlfn.IFS(
Content_!$D$7=1, VLOOKUP(Figures!$A301, tfig!$A:$DK, Figures!F$1, FALSE),
Content_!$D$7=2, VLOOKUP(Figures!$A301, tfig!$A:$DK, Figures!F$1 + 39, FALSE),
   Content_!$D$7=3, VLOOKUP(Figures!$A301, tfig!$A:$DK, Figures!F$1 + 78, FALSE)
)</f>
        <v>0</v>
      </c>
      <c r="G301" s="845">
        <f t="array" ref="G301">_xlfn.IFS(
Content_!$D$7=1, VLOOKUP(Figures!$A301, tfig!$A:$DK, Figures!G$1, FALSE),
Content_!$D$7=2, VLOOKUP(Figures!$A301, tfig!$A:$DK, Figures!G$1 + 39, FALSE),
   Content_!$D$7=3, VLOOKUP(Figures!$A301, tfig!$A:$DK, Figures!G$1 + 78, FALSE)
)</f>
        <v>0</v>
      </c>
      <c r="H301" s="845">
        <f t="array" ref="H301">_xlfn.IFS(
Content_!$D$7=1, VLOOKUP(Figures!$A301, tfig!$A:$DK, Figures!H$1, FALSE),
Content_!$D$7=2, VLOOKUP(Figures!$A301, tfig!$A:$DK, Figures!H$1 + 39, FALSE),
   Content_!$D$7=3, VLOOKUP(Figures!$A301, tfig!$A:$DK, Figures!H$1 + 78, FALSE)
)</f>
        <v>0</v>
      </c>
      <c r="I301" s="845">
        <f t="array" ref="I301">_xlfn.IFS(
Content_!$D$7=1, VLOOKUP(Figures!$A301, tfig!$A:$DK, Figures!I$1, FALSE),
Content_!$D$7=2, VLOOKUP(Figures!$A301, tfig!$A:$DK, Figures!I$1 + 39, FALSE),
   Content_!$D$7=3, VLOOKUP(Figures!$A301, tfig!$A:$DK, Figures!I$1 + 78, FALSE)
)</f>
        <v>0</v>
      </c>
      <c r="J301" s="845">
        <f t="array" ref="J301">_xlfn.IFS(
Content_!$D$7=1, VLOOKUP(Figures!$A301, tfig!$A:$DK, Figures!J$1, FALSE),
Content_!$D$7=2, VLOOKUP(Figures!$A301, tfig!$A:$DK, Figures!J$1 + 39, FALSE),
   Content_!$D$7=3, VLOOKUP(Figures!$A301, tfig!$A:$DK, Figures!J$1 + 78, FALSE)
)</f>
        <v>0</v>
      </c>
      <c r="K301" s="239"/>
      <c r="L301" s="239"/>
      <c r="M301" s="239"/>
      <c r="N301" s="845" t="str" cm="1">
        <f t="array" ref="N301">_xlfn.IFS(
Content_!$D$7=1, VLOOKUP(Figures!$A301, tfig!$A:$DK, Figures!N$1, FALSE),
Content_!$D$7=2, VLOOKUP(Figures!$A301, tfig!$A:$DK, Figures!N$1 + 39, FALSE),
   Content_!$D$7=3, VLOOKUP(Figures!$A301, tfig!$A:$DK, Figures!N$1 + 78, FALSE)
)</f>
        <v xml:space="preserve">Количество человек, охваченных системой управления охраной труда и промышленной безопасностью, прошедшей процедуру внутреннего аудита, </v>
      </c>
      <c r="O301" s="845">
        <f t="array" ref="O301">_xlfn.IFS(
Content_!$D$7=1, VLOOKUP(Figures!$A301, tfig!$A:$DK, Figures!O$1, FALSE),
Content_!$D$7=2, VLOOKUP(Figures!$A301, tfig!$A:$DK, Figures!O$1 + 39, FALSE),
   Content_!$D$7=3, VLOOKUP(Figures!$A301, tfig!$A:$DK, Figures!O$1 + 78, FALSE)
)</f>
        <v>0</v>
      </c>
      <c r="P301" s="845">
        <f t="array" ref="P301">_xlfn.IFS(
Content_!$D$7=1, VLOOKUP(Figures!$A301, tfig!$A:$DK, Figures!P$1, FALSE),
Content_!$D$7=2, VLOOKUP(Figures!$A301, tfig!$A:$DK, Figures!P$1 + 39, FALSE),
   Content_!$D$7=3, VLOOKUP(Figures!$A301, tfig!$A:$DK, Figures!P$1 + 78, FALSE)
)</f>
        <v>0</v>
      </c>
      <c r="Q301" s="845">
        <f t="array" ref="Q301">_xlfn.IFS(
Content_!$D$7=1, VLOOKUP(Figures!$A301, tfig!$A:$DK, Figures!Q$1, FALSE),
Content_!$D$7=2, VLOOKUP(Figures!$A301, tfig!$A:$DK, Figures!Q$1 + 39, FALSE),
   Content_!$D$7=3, VLOOKUP(Figures!$A301, tfig!$A:$DK, Figures!Q$1 + 78, FALSE)
)</f>
        <v>0</v>
      </c>
      <c r="R301" s="845">
        <f t="array" ref="R301">_xlfn.IFS(
Content_!$D$7=1, VLOOKUP(Figures!$A301, tfig!$A:$DK, Figures!R$1, FALSE),
Content_!$D$7=2, VLOOKUP(Figures!$A301, tfig!$A:$DK, Figures!R$1 + 39, FALSE),
   Content_!$D$7=3, VLOOKUP(Figures!$A301, tfig!$A:$DK, Figures!R$1 + 78, FALSE)
)</f>
        <v>0</v>
      </c>
      <c r="S301" s="845">
        <f t="array" ref="S301">_xlfn.IFS(
Content_!$D$7=1, VLOOKUP(Figures!$A301, tfig!$A:$DK, Figures!S$1, FALSE),
Content_!$D$7=2, VLOOKUP(Figures!$A301, tfig!$A:$DK, Figures!S$1 + 39, FALSE),
   Content_!$D$7=3, VLOOKUP(Figures!$A301, tfig!$A:$DK, Figures!S$1 + 78, FALSE)
)</f>
        <v>0</v>
      </c>
      <c r="T301" s="845">
        <f t="array" ref="T301">_xlfn.IFS(
Content_!$D$7=1, VLOOKUP(Figures!$A301, tfig!$A:$DK, Figures!T$1, FALSE),
Content_!$D$7=2, VLOOKUP(Figures!$A301, tfig!$A:$DK, Figures!T$1 + 39, FALSE),
   Content_!$D$7=3, VLOOKUP(Figures!$A301, tfig!$A:$DK, Figures!T$1 + 78, FALSE)
)</f>
        <v>0</v>
      </c>
      <c r="U301" s="845">
        <f t="array" ref="U301">_xlfn.IFS(
Content_!$D$7=1, VLOOKUP(Figures!$A301, tfig!$A:$DK, Figures!U$1, FALSE),
Content_!$D$7=2, VLOOKUP(Figures!$A301, tfig!$A:$DK, Figures!U$1 + 39, FALSE),
   Content_!$D$7=3, VLOOKUP(Figures!$A301, tfig!$A:$DK, Figures!U$1 + 78, FALSE)
)</f>
        <v>0</v>
      </c>
      <c r="V301" s="845">
        <f t="array" ref="V301">_xlfn.IFS(
Content_!$D$7=1, VLOOKUP(Figures!$A301, tfig!$A:$DK, Figures!V$1, FALSE),
Content_!$D$7=2, VLOOKUP(Figures!$A301, tfig!$A:$DK, Figures!V$1 + 39, FALSE),
   Content_!$D$7=3, VLOOKUP(Figures!$A301, tfig!$A:$DK, Figures!V$1 + 78, FALSE)
)</f>
        <v>0</v>
      </c>
      <c r="W301" s="239"/>
      <c r="X301" s="239"/>
      <c r="Y301" s="239"/>
      <c r="Z301" s="239"/>
      <c r="AA301" s="845" t="str" cm="1">
        <f t="array" ref="AA301">_xlfn.IFS(
Content_!$D$7=1, VLOOKUP(Figures!$A301, tfig!$A:$DK, Figures!AA$1, FALSE),
Content_!$D$7=2, VLOOKUP(Figures!$A301, tfig!$A:$DK, Figures!AA$1 + 39, FALSE),
   Content_!$D$7=3, VLOOKUP(Figures!$A301, tfig!$A:$DK, Figures!AA$1 + 78, FALSE)
)</f>
        <v xml:space="preserve">Количество человек в ДЗО, имеющих сертификат соответствия ISO 45001-2018, </v>
      </c>
      <c r="AB301" s="845">
        <f t="array" ref="AB301">_xlfn.IFS(
Content_!$D$7=1, VLOOKUP(Figures!$A301, tfig!$A:$DK, Figures!AB$1, FALSE),
Content_!$D$7=2, VLOOKUP(Figures!$A301, tfig!$A:$DK, Figures!AB$1 + 39, FALSE),
   Content_!$D$7=3, VLOOKUP(Figures!$A301, tfig!$A:$DK, Figures!AB$1 + 78, FALSE)
)</f>
        <v>0</v>
      </c>
      <c r="AC301" s="845">
        <f t="array" ref="AC301">_xlfn.IFS(
Content_!$D$7=1, VLOOKUP(Figures!$A301, tfig!$A:$DK, Figures!AC$1, FALSE),
Content_!$D$7=2, VLOOKUP(Figures!$A301, tfig!$A:$DK, Figures!AC$1 + 39, FALSE),
   Content_!$D$7=3, VLOOKUP(Figures!$A301, tfig!$A:$DK, Figures!AC$1 + 78, FALSE)
)</f>
        <v>0</v>
      </c>
      <c r="AD301" s="845">
        <f t="array" ref="AD301">_xlfn.IFS(
Content_!$D$7=1, VLOOKUP(Figures!$A301, tfig!$A:$DK, Figures!AD$1, FALSE),
Content_!$D$7=2, VLOOKUP(Figures!$A301, tfig!$A:$DK, Figures!AD$1 + 39, FALSE),
   Content_!$D$7=3, VLOOKUP(Figures!$A301, tfig!$A:$DK, Figures!AD$1 + 78, FALSE)
)</f>
        <v>0</v>
      </c>
      <c r="AE301" s="845">
        <f t="array" ref="AE301">_xlfn.IFS(
Content_!$D$7=1, VLOOKUP(Figures!$A301, tfig!$A:$DK, Figures!AE$1, FALSE),
Content_!$D$7=2, VLOOKUP(Figures!$A301, tfig!$A:$DK, Figures!AE$1 + 39, FALSE),
   Content_!$D$7=3, VLOOKUP(Figures!$A301, tfig!$A:$DK, Figures!AE$1 + 78, FALSE)
)</f>
        <v>0</v>
      </c>
      <c r="AF301" s="845">
        <f t="array" ref="AF301">_xlfn.IFS(
Content_!$D$7=1, VLOOKUP(Figures!$A301, tfig!$A:$DK, Figures!AF$1, FALSE),
Content_!$D$7=2, VLOOKUP(Figures!$A301, tfig!$A:$DK, Figures!AF$1 + 39, FALSE),
   Content_!$D$7=3, VLOOKUP(Figures!$A301, tfig!$A:$DK, Figures!AF$1 + 78, FALSE)
)</f>
        <v>0</v>
      </c>
      <c r="AG301" s="845">
        <f t="array" ref="AG301">_xlfn.IFS(
Content_!$D$7=1, VLOOKUP(Figures!$A301, tfig!$A:$DK, Figures!AG$1, FALSE),
Content_!$D$7=2, VLOOKUP(Figures!$A301, tfig!$A:$DK, Figures!AG$1 + 39, FALSE),
   Content_!$D$7=3, VLOOKUP(Figures!$A301, tfig!$A:$DK, Figures!AG$1 + 78, FALSE)
)</f>
        <v>0</v>
      </c>
      <c r="AH301" s="845">
        <f t="array" ref="AH301">_xlfn.IFS(
Content_!$D$7=1, VLOOKUP(Figures!$A301, tfig!$A:$DK, Figures!AH$1, FALSE),
Content_!$D$7=2, VLOOKUP(Figures!$A301, tfig!$A:$DK, Figures!AH$1 + 39, FALSE),
   Content_!$D$7=3, VLOOKUP(Figures!$A301, tfig!$A:$DK, Figures!AH$1 + 78, FALSE)
)</f>
        <v>0</v>
      </c>
      <c r="AI301" s="845">
        <f t="array" ref="AI301">_xlfn.IFS(
Content_!$D$7=1, VLOOKUP(Figures!$A301, tfig!$A:$DK, Figures!AI$1, FALSE),
Content_!$D$7=2, VLOOKUP(Figures!$A301, tfig!$A:$DK, Figures!AI$1 + 39, FALSE),
   Content_!$D$7=3, VLOOKUP(Figures!$A301, tfig!$A:$DK, Figures!AI$1 + 78, FALSE)
)</f>
        <v>0</v>
      </c>
      <c r="AL301" s="845" t="str" cm="1">
        <f t="array" ref="AL301">_xlfn.IFS(
Content_!$D$7=1, VLOOKUP(Figures!$A301, tfig!$A:$DN, Figures!AL$1, FALSE),
Content_!$D$7=2, VLOOKUP(Figures!$A301, tfig!$A:$DN, Figures!AL$1 + 39, FALSE),
   Content_!$D$7=3, VLOOKUP(Figures!$A301, tfig!$A:$DN, Figures!AL$1 + 78, FALSE)
)</f>
        <v xml:space="preserve">Количество ДЗО, имеющих сертификат соответствия ISO 45001-2018, </v>
      </c>
      <c r="AM301" s="845" cm="1">
        <f t="array" ref="AM301">_xlfn.IFS(
Content_!$D$7=1, VLOOKUP(Figures!$A301, tfig!$A:$DN, Figures!AM$1, FALSE),
Content_!$D$7=2, VLOOKUP(Figures!$A301, tfig!$A:$DN, Figures!AM$1 + 39, FALSE),
   Content_!$D$7=3, VLOOKUP(Figures!$A301, tfig!$A:$DN, Figures!AM$1 + 78, FALSE)
)</f>
        <v>0</v>
      </c>
      <c r="AN301" s="845" cm="1">
        <f t="array" ref="AN301">_xlfn.IFS(
Content_!$D$7=1, VLOOKUP(Figures!$A301, tfig!$A:$DN, Figures!AN$1, FALSE),
Content_!$D$7=2, VLOOKUP(Figures!$A301, tfig!$A:$DN, Figures!AN$1 + 39, FALSE),
   Content_!$D$7=3, VLOOKUP(Figures!$A301, tfig!$A:$DN, Figures!AN$1 + 78, FALSE)
)</f>
        <v>0</v>
      </c>
      <c r="AO301" s="845" t="str" cm="1">
        <f t="array" ref="AO301">_xlfn.IFS(
Content_!$D$7=1, VLOOKUP(Figures!$A301, tfig!$A:$DN, Figures!AO$1, FALSE),
Content_!$D$7=2, VLOOKUP(Figures!$A301, tfig!$A:$DN, Figures!AO$1 + 39, FALSE),
   Content_!$D$7=3, VLOOKUP(Figures!$A301, tfig!$A:$DN, Figures!AO$1 + 78, FALSE)
)</f>
        <v>1.4.30</v>
      </c>
      <c r="AP301" s="845" t="str" cm="1">
        <f t="array" ref="AP301">_xlfn.IFS(
Content_!$D$7=1, VLOOKUP(Figures!$A301, tfig!$A:$DN, Figures!AP$1, FALSE),
Content_!$D$7=2, VLOOKUP(Figures!$A301, tfig!$A:$DN, Figures!AP$1 + 39, FALSE),
   Content_!$D$7=3, VLOOKUP(Figures!$A301, tfig!$A:$DN, Figures!AP$1 + 78, FALSE)
)</f>
        <v>Количество человек, охваченных системой управления охраной труда и промышленной безопасностью,</v>
      </c>
      <c r="AQ301" s="845" cm="1">
        <f t="array" ref="AQ301">_xlfn.IFS(
Content_!$D$7=1, VLOOKUP(Figures!$A301, tfig!$A:$DN, Figures!AQ$1, FALSE),
Content_!$D$7=2, VLOOKUP(Figures!$A301, tfig!$A:$DN, Figures!AQ$1 + 39, FALSE),
   Content_!$D$7=3, VLOOKUP(Figures!$A301, tfig!$A:$DN, Figures!AQ$1 + 78, FALSE)
)</f>
        <v>0</v>
      </c>
      <c r="AR301" s="845" cm="1">
        <f t="array" ref="AR301">_xlfn.IFS(
Content_!$D$7=1, VLOOKUP(Figures!$A301, tfig!$A:$DN, Figures!AR$1, FALSE),
Content_!$D$7=2, VLOOKUP(Figures!$A301, tfig!$A:$DN, Figures!AR$1 + 39, FALSE),
   Content_!$D$7=3, VLOOKUP(Figures!$A301, tfig!$A:$DN, Figures!AR$1 + 78, FALSE)
)</f>
        <v>0</v>
      </c>
      <c r="AS301" s="845" cm="1">
        <f t="array" ref="AS301">_xlfn.IFS(
Content_!$D$7=1, VLOOKUP(Figures!$A301, tfig!$A:$DN, Figures!AS$1, FALSE),
Content_!$D$7=2, VLOOKUP(Figures!$A301, tfig!$A:$DN, Figures!AS$1 + 39, FALSE),
   Content_!$D$7=3, VLOOKUP(Figures!$A301, tfig!$A:$DN, Figures!AS$1 + 78, FALSE)
)</f>
        <v>0</v>
      </c>
      <c r="AT301" s="845" cm="1">
        <f t="array" ref="AT301">_xlfn.IFS(
Content_!$D$7=1, VLOOKUP(Figures!$A301, tfig!$A:$DN, Figures!AT$1, FALSE),
Content_!$D$7=2, VLOOKUP(Figures!$A301, tfig!$A:$DN, Figures!AT$1 + 39, FALSE),
   Content_!$D$7=3, VLOOKUP(Figures!$A301, tfig!$A:$DN, Figures!AT$1 + 78, FALSE)
)</f>
        <v>0</v>
      </c>
    </row>
    <row r="302" spans="1:46" x14ac:dyDescent="0.45">
      <c r="A302" s="326" t="s">
        <v>1151</v>
      </c>
      <c r="B302" s="323" t="str" cm="1">
        <f t="array" ref="B302">_xlfn.IFS(
Content_!$D$7=1, VLOOKUP(Figures!$A302, tfig!$A:$DK, Figures!B$1, FALSE),
Content_!$D$7=2, VLOOKUP(Figures!$A302, tfig!$A:$DK, Figures!B$1 + 39, FALSE),
   Content_!$D$7=3, VLOOKUP(Figures!$A302, tfig!$A:$DK, Figures!B$1 + 78, FALSE)
)</f>
        <v xml:space="preserve"> чел.</v>
      </c>
      <c r="N302" s="323" t="str" cm="1">
        <f t="array" ref="N302">_xlfn.IFS(
Content_!$D$7=1, VLOOKUP(Figures!$A302, tfig!$A:$DK, Figures!N$1, FALSE),
Content_!$D$7=2, VLOOKUP(Figures!$A302, tfig!$A:$DK, Figures!N$1 + 39, FALSE),
   Content_!$D$7=3, VLOOKUP(Figures!$A302, tfig!$A:$DK, Figures!N$1 + 78, FALSE)
)</f>
        <v xml:space="preserve"> чел.</v>
      </c>
      <c r="AA302" s="323" t="str" cm="1">
        <f t="array" ref="AA302">_xlfn.IFS(
Content_!$D$7=1, VLOOKUP(Figures!$A302, tfig!$A:$DK, Figures!AA$1, FALSE),
Content_!$D$7=2, VLOOKUP(Figures!$A302, tfig!$A:$DK, Figures!AA$1 + 39, FALSE),
   Content_!$D$7=3, VLOOKUP(Figures!$A302, tfig!$A:$DK, Figures!AA$1 + 78, FALSE)
)</f>
        <v xml:space="preserve"> чел.</v>
      </c>
      <c r="AL302" s="323" t="str" cm="1">
        <f t="array" ref="AL302">_xlfn.IFS(
Content_!$D$7=1, VLOOKUP(Figures!$A302, tfig!$A:$DN, Figures!AL$1, FALSE),
Content_!$D$7=2, VLOOKUP(Figures!$A302, tfig!$A:$DN, Figures!AL$1 + 39, FALSE),
   Content_!$D$7=3, VLOOKUP(Figures!$A302, tfig!$A:$DN, Figures!AL$1 + 78, FALSE)
)</f>
        <v>ед.</v>
      </c>
    </row>
    <row r="325" spans="1:46" x14ac:dyDescent="0.45">
      <c r="A325" s="326" t="s">
        <v>1152</v>
      </c>
      <c r="B325" s="846" t="str" cm="1">
        <f t="array" ref="B325">_xlfn.IFS(
Content_!$D$7=1, VLOOKUP(Figures!$A325, tfig!$A:$DK, Figures!B$1, FALSE),
Content_!$D$7=2, VLOOKUP(Figures!$A325, tfig!$A:$DK, Figures!B$1 + 39, FALSE),
   Content_!$D$7=3, VLOOKUP(Figures!$A325, tfig!$A:$DK, Figures!B$1 + 78, FALSE)
)</f>
        <v>Коэффициент частоты производственных травм с временной потерей трудоспособности (LTIFR)</v>
      </c>
      <c r="C325" s="846">
        <f t="array" ref="C325">_xlfn.IFS(
Content_!$D$7=1, VLOOKUP(Figures!$A325, tfig!$A:$DK, Figures!C$1, FALSE),
Content_!$D$7=2, VLOOKUP(Figures!$A325, tfig!$A:$DK, Figures!C$1 + 39, FALSE),
   Content_!$D$7=3, VLOOKUP(Figures!$A325, tfig!$A:$DK, Figures!C$1 + 78, FALSE)
)</f>
        <v>0</v>
      </c>
      <c r="D325" s="846">
        <f t="array" ref="D325">_xlfn.IFS(
Content_!$D$7=1, VLOOKUP(Figures!$A325, tfig!$A:$DK, Figures!D$1, FALSE),
Content_!$D$7=2, VLOOKUP(Figures!$A325, tfig!$A:$DK, Figures!D$1 + 39, FALSE),
   Content_!$D$7=3, VLOOKUP(Figures!$A325, tfig!$A:$DK, Figures!D$1 + 78, FALSE)
)</f>
        <v>0</v>
      </c>
      <c r="E325" s="846">
        <f t="array" ref="E325">_xlfn.IFS(
Content_!$D$7=1, VLOOKUP(Figures!$A325, tfig!$A:$DK, Figures!E$1, FALSE),
Content_!$D$7=2, VLOOKUP(Figures!$A325, tfig!$A:$DK, Figures!E$1 + 39, FALSE),
   Content_!$D$7=3, VLOOKUP(Figures!$A325, tfig!$A:$DK, Figures!E$1 + 78, FALSE)
)</f>
        <v>0</v>
      </c>
      <c r="F325" s="846">
        <f t="array" ref="F325">_xlfn.IFS(
Content_!$D$7=1, VLOOKUP(Figures!$A325, tfig!$A:$DK, Figures!F$1, FALSE),
Content_!$D$7=2, VLOOKUP(Figures!$A325, tfig!$A:$DK, Figures!F$1 + 39, FALSE),
   Content_!$D$7=3, VLOOKUP(Figures!$A325, tfig!$A:$DK, Figures!F$1 + 78, FALSE)
)</f>
        <v>0</v>
      </c>
      <c r="G325" s="846">
        <f t="array" ref="G325">_xlfn.IFS(
Content_!$D$7=1, VLOOKUP(Figures!$A325, tfig!$A:$DK, Figures!G$1, FALSE),
Content_!$D$7=2, VLOOKUP(Figures!$A325, tfig!$A:$DK, Figures!G$1 + 39, FALSE),
   Content_!$D$7=3, VLOOKUP(Figures!$A325, tfig!$A:$DK, Figures!G$1 + 78, FALSE)
)</f>
        <v>0</v>
      </c>
      <c r="H325" s="846">
        <f t="array" ref="H325">_xlfn.IFS(
Content_!$D$7=1, VLOOKUP(Figures!$A325, tfig!$A:$DK, Figures!H$1, FALSE),
Content_!$D$7=2, VLOOKUP(Figures!$A325, tfig!$A:$DK, Figures!H$1 + 39, FALSE),
   Content_!$D$7=3, VLOOKUP(Figures!$A325, tfig!$A:$DK, Figures!H$1 + 78, FALSE)
)</f>
        <v>0</v>
      </c>
      <c r="I325" s="846">
        <f t="array" ref="I325">_xlfn.IFS(
Content_!$D$7=1, VLOOKUP(Figures!$A325, tfig!$A:$DK, Figures!I$1, FALSE),
Content_!$D$7=2, VLOOKUP(Figures!$A325, tfig!$A:$DK, Figures!I$1 + 39, FALSE),
   Content_!$D$7=3, VLOOKUP(Figures!$A325, tfig!$A:$DK, Figures!I$1 + 78, FALSE)
)</f>
        <v>0</v>
      </c>
      <c r="J325" s="846">
        <f t="array" ref="J325">_xlfn.IFS(
Content_!$D$7=1, VLOOKUP(Figures!$A325, tfig!$A:$DK, Figures!J$1, FALSE),
Content_!$D$7=2, VLOOKUP(Figures!$A325, tfig!$A:$DK, Figures!J$1 + 39, FALSE),
   Content_!$D$7=3, VLOOKUP(Figures!$A325, tfig!$A:$DK, Figures!J$1 + 78, FALSE)
)</f>
        <v>0</v>
      </c>
      <c r="N325" s="846" t="str" cm="1">
        <f t="array" ref="N325">_xlfn.IFS(
Content_!$D$7=1, VLOOKUP(Figures!$A325, tfig!$A:$DK, Figures!N$1, FALSE),
Content_!$D$7=2, VLOOKUP(Figures!$A325, tfig!$A:$DK, Figures!N$1 + 39, FALSE),
   Content_!$D$7=3, VLOOKUP(Figures!$A325, tfig!$A:$DK, Figures!N$1 + 78, FALSE)
)</f>
        <v>Коэффициент частоты производственных травм с временной потерей трудоспособности (LTIF)</v>
      </c>
      <c r="O325" s="846">
        <f t="array" ref="O325">_xlfn.IFS(
Content_!$D$7=1, VLOOKUP(Figures!$A325, tfig!$A:$DK, Figures!O$1, FALSE),
Content_!$D$7=2, VLOOKUP(Figures!$A325, tfig!$A:$DK, Figures!O$1 + 39, FALSE),
   Content_!$D$7=3, VLOOKUP(Figures!$A325, tfig!$A:$DK, Figures!O$1 + 78, FALSE)
)</f>
        <v>0</v>
      </c>
      <c r="P325" s="846">
        <f t="array" ref="P325">_xlfn.IFS(
Content_!$D$7=1, VLOOKUP(Figures!$A325, tfig!$A:$DK, Figures!P$1, FALSE),
Content_!$D$7=2, VLOOKUP(Figures!$A325, tfig!$A:$DK, Figures!P$1 + 39, FALSE),
   Content_!$D$7=3, VLOOKUP(Figures!$A325, tfig!$A:$DK, Figures!P$1 + 78, FALSE)
)</f>
        <v>0</v>
      </c>
      <c r="Q325" s="846">
        <f t="array" ref="Q325">_xlfn.IFS(
Content_!$D$7=1, VLOOKUP(Figures!$A325, tfig!$A:$DK, Figures!Q$1, FALSE),
Content_!$D$7=2, VLOOKUP(Figures!$A325, tfig!$A:$DK, Figures!Q$1 + 39, FALSE),
   Content_!$D$7=3, VLOOKUP(Figures!$A325, tfig!$A:$DK, Figures!Q$1 + 78, FALSE)
)</f>
        <v>0</v>
      </c>
      <c r="R325" s="846">
        <f t="array" ref="R325">_xlfn.IFS(
Content_!$D$7=1, VLOOKUP(Figures!$A325, tfig!$A:$DK, Figures!R$1, FALSE),
Content_!$D$7=2, VLOOKUP(Figures!$A325, tfig!$A:$DK, Figures!R$1 + 39, FALSE),
   Content_!$D$7=3, VLOOKUP(Figures!$A325, tfig!$A:$DK, Figures!R$1 + 78, FALSE)
)</f>
        <v>0</v>
      </c>
      <c r="S325" s="846">
        <f t="array" ref="S325">_xlfn.IFS(
Content_!$D$7=1, VLOOKUP(Figures!$A325, tfig!$A:$DK, Figures!S$1, FALSE),
Content_!$D$7=2, VLOOKUP(Figures!$A325, tfig!$A:$DK, Figures!S$1 + 39, FALSE),
   Content_!$D$7=3, VLOOKUP(Figures!$A325, tfig!$A:$DK, Figures!S$1 + 78, FALSE)
)</f>
        <v>0</v>
      </c>
      <c r="T325" s="846">
        <f t="array" ref="T325">_xlfn.IFS(
Content_!$D$7=1, VLOOKUP(Figures!$A325, tfig!$A:$DK, Figures!T$1, FALSE),
Content_!$D$7=2, VLOOKUP(Figures!$A325, tfig!$A:$DK, Figures!T$1 + 39, FALSE),
   Content_!$D$7=3, VLOOKUP(Figures!$A325, tfig!$A:$DK, Figures!T$1 + 78, FALSE)
)</f>
        <v>0</v>
      </c>
      <c r="U325" s="846">
        <f t="array" ref="U325">_xlfn.IFS(
Content_!$D$7=1, VLOOKUP(Figures!$A325, tfig!$A:$DK, Figures!U$1, FALSE),
Content_!$D$7=2, VLOOKUP(Figures!$A325, tfig!$A:$DK, Figures!U$1 + 39, FALSE),
   Content_!$D$7=3, VLOOKUP(Figures!$A325, tfig!$A:$DK, Figures!U$1 + 78, FALSE)
)</f>
        <v>0</v>
      </c>
      <c r="V325" s="846">
        <f t="array" ref="V325">_xlfn.IFS(
Content_!$D$7=1, VLOOKUP(Figures!$A325, tfig!$A:$DK, Figures!V$1, FALSE),
Content_!$D$7=2, VLOOKUP(Figures!$A325, tfig!$A:$DK, Figures!V$1 + 39, FALSE),
   Content_!$D$7=3, VLOOKUP(Figures!$A325, tfig!$A:$DK, Figures!V$1 + 78, FALSE)
)</f>
        <v>0</v>
      </c>
      <c r="AA325" s="845" t="str" cm="1">
        <f t="array" ref="AA325">_xlfn.IFS(
Content_!$D$7=1, VLOOKUP(Figures!$A325, tfig!$A:$DK, Figures!AA$1, FALSE),
Content_!$D$7=2, VLOOKUP(Figures!$A325, tfig!$A:$DK, Figures!AA$1 + 39, FALSE),
   Content_!$D$7=3, VLOOKUP(Figures!$A325, tfig!$A:$DK, Figures!AA$1 + 78, FALSE)
)</f>
        <v xml:space="preserve">Количество инцидентов, </v>
      </c>
      <c r="AB325" s="845">
        <f t="array" ref="AB325">_xlfn.IFS(
Content_!$D$7=1, VLOOKUP(Figures!$A325, tfig!$A:$DK, Figures!AB$1, FALSE),
Content_!$D$7=2, VLOOKUP(Figures!$A325, tfig!$A:$DK, Figures!AB$1 + 39, FALSE),
   Content_!$D$7=3, VLOOKUP(Figures!$A325, tfig!$A:$DK, Figures!AB$1 + 78, FALSE)
)</f>
        <v>0</v>
      </c>
      <c r="AC325" s="845">
        <f t="array" ref="AC325">_xlfn.IFS(
Content_!$D$7=1, VLOOKUP(Figures!$A325, tfig!$A:$DK, Figures!AC$1, FALSE),
Content_!$D$7=2, VLOOKUP(Figures!$A325, tfig!$A:$DK, Figures!AC$1 + 39, FALSE),
   Content_!$D$7=3, VLOOKUP(Figures!$A325, tfig!$A:$DK, Figures!AC$1 + 78, FALSE)
)</f>
        <v>0</v>
      </c>
      <c r="AD325" s="845">
        <f t="array" ref="AD325">_xlfn.IFS(
Content_!$D$7=1, VLOOKUP(Figures!$A325, tfig!$A:$DK, Figures!AD$1, FALSE),
Content_!$D$7=2, VLOOKUP(Figures!$A325, tfig!$A:$DK, Figures!AD$1 + 39, FALSE),
   Content_!$D$7=3, VLOOKUP(Figures!$A325, tfig!$A:$DK, Figures!AD$1 + 78, FALSE)
)</f>
        <v>0</v>
      </c>
      <c r="AE325" s="845">
        <f t="array" ref="AE325">_xlfn.IFS(
Content_!$D$7=1, VLOOKUP(Figures!$A325, tfig!$A:$DK, Figures!AE$1, FALSE),
Content_!$D$7=2, VLOOKUP(Figures!$A325, tfig!$A:$DK, Figures!AE$1 + 39, FALSE),
   Content_!$D$7=3, VLOOKUP(Figures!$A325, tfig!$A:$DK, Figures!AE$1 + 78, FALSE)
)</f>
        <v>0</v>
      </c>
      <c r="AF325" s="845">
        <f t="array" ref="AF325">_xlfn.IFS(
Content_!$D$7=1, VLOOKUP(Figures!$A325, tfig!$A:$DK, Figures!AF$1, FALSE),
Content_!$D$7=2, VLOOKUP(Figures!$A325, tfig!$A:$DK, Figures!AF$1 + 39, FALSE),
   Content_!$D$7=3, VLOOKUP(Figures!$A325, tfig!$A:$DK, Figures!AF$1 + 78, FALSE)
)</f>
        <v>0</v>
      </c>
      <c r="AG325" s="845">
        <f t="array" ref="AG325">_xlfn.IFS(
Content_!$D$7=1, VLOOKUP(Figures!$A325, tfig!$A:$DK, Figures!AG$1, FALSE),
Content_!$D$7=2, VLOOKUP(Figures!$A325, tfig!$A:$DK, Figures!AG$1 + 39, FALSE),
   Content_!$D$7=3, VLOOKUP(Figures!$A325, tfig!$A:$DK, Figures!AG$1 + 78, FALSE)
)</f>
        <v>0</v>
      </c>
      <c r="AH325" s="845">
        <f t="array" ref="AH325">_xlfn.IFS(
Content_!$D$7=1, VLOOKUP(Figures!$A325, tfig!$A:$DK, Figures!AH$1, FALSE),
Content_!$D$7=2, VLOOKUP(Figures!$A325, tfig!$A:$DK, Figures!AH$1 + 39, FALSE),
   Content_!$D$7=3, VLOOKUP(Figures!$A325, tfig!$A:$DK, Figures!AH$1 + 78, FALSE)
)</f>
        <v>0</v>
      </c>
      <c r="AI325" s="845">
        <f t="array" ref="AI325">_xlfn.IFS(
Content_!$D$7=1, VLOOKUP(Figures!$A325, tfig!$A:$DK, Figures!AI$1, FALSE),
Content_!$D$7=2, VLOOKUP(Figures!$A325, tfig!$A:$DK, Figures!AI$1 + 39, FALSE),
   Content_!$D$7=3, VLOOKUP(Figures!$A325, tfig!$A:$DK, Figures!AI$1 + 78, FALSE)
)</f>
        <v>0</v>
      </c>
      <c r="AL325" s="845" t="str" cm="1">
        <f t="array" ref="AL325">_xlfn.IFS(
Content_!$D$7=1, VLOOKUP(Figures!$A325, tfig!$A:$DN, Figures!AL$1, FALSE),
Content_!$D$7=2, VLOOKUP(Figures!$A325, tfig!$A:$DN, Figures!AL$1 + 39, FALSE),
   Content_!$D$7=3, VLOOKUP(Figures!$A325, tfig!$A:$DN, Figures!AL$1 + 78, FALSE)
)</f>
        <v xml:space="preserve">Затраты на охрану труда и промышленную безопасность за 2023 год, </v>
      </c>
      <c r="AM325" s="845" cm="1">
        <f t="array" ref="AM325">_xlfn.IFS(
Content_!$D$7=1, VLOOKUP(Figures!$A325, tfig!$A:$DN, Figures!AM$1, FALSE),
Content_!$D$7=2, VLOOKUP(Figures!$A325, tfig!$A:$DN, Figures!AM$1 + 39, FALSE),
   Content_!$D$7=3, VLOOKUP(Figures!$A325, tfig!$A:$DN, Figures!AM$1 + 78, FALSE)
)</f>
        <v>0</v>
      </c>
      <c r="AN325" s="845" cm="1">
        <f t="array" ref="AN325">_xlfn.IFS(
Content_!$D$7=1, VLOOKUP(Figures!$A325, tfig!$A:$DN, Figures!AN$1, FALSE),
Content_!$D$7=2, VLOOKUP(Figures!$A325, tfig!$A:$DN, Figures!AN$1 + 39, FALSE),
   Content_!$D$7=3, VLOOKUP(Figures!$A325, tfig!$A:$DN, Figures!AN$1 + 78, FALSE)
)</f>
        <v>0</v>
      </c>
      <c r="AO325" s="845" t="str" cm="1">
        <f t="array" ref="AO325">_xlfn.IFS(
Content_!$D$7=1, VLOOKUP(Figures!$A325, tfig!$A:$DN, Figures!AO$1, FALSE),
Content_!$D$7=2, VLOOKUP(Figures!$A325, tfig!$A:$DN, Figures!AO$1 + 39, FALSE),
   Content_!$D$7=3, VLOOKUP(Figures!$A325, tfig!$A:$DN, Figures!AO$1 + 78, FALSE)
)</f>
        <v>1.4.32</v>
      </c>
      <c r="AP325" s="845" t="str" cm="1">
        <f t="array" ref="AP325">_xlfn.IFS(
Content_!$D$7=1, VLOOKUP(Figures!$A325, tfig!$A:$DN, Figures!AP$1, FALSE),
Content_!$D$7=2, VLOOKUP(Figures!$A325, tfig!$A:$DN, Figures!AP$1 + 39, FALSE),
   Content_!$D$7=3, VLOOKUP(Figures!$A325, tfig!$A:$DN, Figures!AP$1 + 78, FALSE)
)</f>
        <v>Коэффициент частоты производственных травм с временной потерей трудоспособности (LTIFR)</v>
      </c>
      <c r="AQ325" s="845" cm="1">
        <f t="array" ref="AQ325">_xlfn.IFS(
Content_!$D$7=1, VLOOKUP(Figures!$A325, tfig!$A:$DN, Figures!AQ$1, FALSE),
Content_!$D$7=2, VLOOKUP(Figures!$A325, tfig!$A:$DN, Figures!AQ$1 + 39, FALSE),
   Content_!$D$7=3, VLOOKUP(Figures!$A325, tfig!$A:$DN, Figures!AQ$1 + 78, FALSE)
)</f>
        <v>0</v>
      </c>
      <c r="AR325" s="845" cm="1">
        <f t="array" ref="AR325">_xlfn.IFS(
Content_!$D$7=1, VLOOKUP(Figures!$A325, tfig!$A:$DN, Figures!AR$1, FALSE),
Content_!$D$7=2, VLOOKUP(Figures!$A325, tfig!$A:$DN, Figures!AR$1 + 39, FALSE),
   Content_!$D$7=3, VLOOKUP(Figures!$A325, tfig!$A:$DN, Figures!AR$1 + 78, FALSE)
)</f>
        <v>0</v>
      </c>
      <c r="AS325" s="845" cm="1">
        <f t="array" ref="AS325">_xlfn.IFS(
Content_!$D$7=1, VLOOKUP(Figures!$A325, tfig!$A:$DN, Figures!AS$1, FALSE),
Content_!$D$7=2, VLOOKUP(Figures!$A325, tfig!$A:$DN, Figures!AS$1 + 39, FALSE),
   Content_!$D$7=3, VLOOKUP(Figures!$A325, tfig!$A:$DN, Figures!AS$1 + 78, FALSE)
)</f>
        <v>0</v>
      </c>
      <c r="AT325" s="845" cm="1">
        <f t="array" ref="AT325">_xlfn.IFS(
Content_!$D$7=1, VLOOKUP(Figures!$A325, tfig!$A:$DN, Figures!AT$1, FALSE),
Content_!$D$7=2, VLOOKUP(Figures!$A325, tfig!$A:$DN, Figures!AT$1 + 39, FALSE),
   Content_!$D$7=3, VLOOKUP(Figures!$A325, tfig!$A:$DN, Figures!AT$1 + 78, FALSE)
)</f>
        <v>0</v>
      </c>
    </row>
    <row r="326" spans="1:46" x14ac:dyDescent="0.45">
      <c r="A326" s="327" t="s">
        <v>1153</v>
      </c>
      <c r="AA326" s="323" t="str" cm="1">
        <f t="array" ref="AA326">_xlfn.IFS(
Content_!$D$7=1, VLOOKUP(Figures!$A326, tfig!$A:$DK, Figures!AA$1, FALSE),
Content_!$D$7=2, VLOOKUP(Figures!$A326, tfig!$A:$DK, Figures!AA$1 + 39, FALSE),
   Content_!$D$7=3, VLOOKUP(Figures!$A326, tfig!$A:$DK, Figures!AA$1 + 78, FALSE)
)</f>
        <v xml:space="preserve"> чел.</v>
      </c>
      <c r="AL326" s="323" t="str" cm="1">
        <f t="array" ref="AL326">_xlfn.IFS(
Content_!$D$7=1, VLOOKUP(Figures!$A326, tfig!$A:$DN, Figures!AL$1, FALSE),
Content_!$D$7=2, VLOOKUP(Figures!$A326, tfig!$A:$DN, Figures!AL$1 + 39, FALSE),
   Content_!$D$7=3, VLOOKUP(Figures!$A326, tfig!$A:$DN, Figures!AL$1 + 78, FALSE)
)</f>
        <v>млрд тенге</v>
      </c>
    </row>
    <row r="350" spans="1:11" x14ac:dyDescent="0.45">
      <c r="A350" s="326" t="s">
        <v>1153</v>
      </c>
      <c r="B350" s="210" t="str" cm="1">
        <f t="array" ref="B350">_xlfn.IFS(
Content_!$D$7=1, VLOOKUP(Figures!$A350, tfig!$A:$DK, Figures!B$1, FALSE),
Content_!$D$7=2, VLOOKUP(Figures!$A350, tfig!$A:$DK, Figures!B$1 + 39, FALSE),
   Content_!$D$7=3, VLOOKUP(Figures!$A350, tfig!$A:$DK, Figures!B$1 + 78, FALSE)
)</f>
        <v>Местные сообщества</v>
      </c>
    </row>
    <row r="351" spans="1:11" x14ac:dyDescent="0.45">
      <c r="B351" s="229"/>
    </row>
    <row r="352" spans="1:11" x14ac:dyDescent="0.45">
      <c r="A352" s="326" t="s">
        <v>1154</v>
      </c>
      <c r="B352" s="847" t="str" cm="1">
        <f t="array" ref="B352">_xlfn.IFS(
Content_!$D$7=1, VLOOKUP(Figures!$A352, tfig!$A:$DK, Figures!B$1, FALSE),
Content_!$D$7=2, VLOOKUP(Figures!$A352, tfig!$A:$DK, Figures!B$1 + 39, FALSE),
   Content_!$D$7=3, VLOOKUP(Figures!$A352, tfig!$A:$DK, Figures!B$1 + 78, FALSE)
)</f>
        <v xml:space="preserve">ДЗО, в которых реализовано вовлечение местных сообществ, оценка воздействия и/или программы развития местных сообществ, </v>
      </c>
      <c r="C352" s="847">
        <f t="array" ref="C352">_xlfn.IFS(
Content_!$D$7=1, VLOOKUP(Figures!$A352, tfig!$A:$DK, Figures!C$1, FALSE),
Content_!$D$7=2, VLOOKUP(Figures!$A352, tfig!$A:$DK, Figures!C$1 + 39, FALSE),
   Content_!$D$7=3, VLOOKUP(Figures!$A352, tfig!$A:$DK, Figures!C$1 + 78, FALSE)
)</f>
        <v>0</v>
      </c>
      <c r="D352" s="847">
        <f t="array" ref="D352">_xlfn.IFS(
Content_!$D$7=1, VLOOKUP(Figures!$A352, tfig!$A:$DK, Figures!D$1, FALSE),
Content_!$D$7=2, VLOOKUP(Figures!$A352, tfig!$A:$DK, Figures!D$1 + 39, FALSE),
   Content_!$D$7=3, VLOOKUP(Figures!$A352, tfig!$A:$DK, Figures!D$1 + 78, FALSE)
)</f>
        <v>0</v>
      </c>
      <c r="E352" s="847">
        <f t="array" ref="E352">_xlfn.IFS(
Content_!$D$7=1, VLOOKUP(Figures!$A352, tfig!$A:$DK, Figures!E$1, FALSE),
Content_!$D$7=2, VLOOKUP(Figures!$A352, tfig!$A:$DK, Figures!E$1 + 39, FALSE),
   Content_!$D$7=3, VLOOKUP(Figures!$A352, tfig!$A:$DK, Figures!E$1 + 78, FALSE)
)</f>
        <v>0</v>
      </c>
      <c r="F352" s="847">
        <f t="array" ref="F352">_xlfn.IFS(
Content_!$D$7=1, VLOOKUP(Figures!$A352, tfig!$A:$DK, Figures!F$1, FALSE),
Content_!$D$7=2, VLOOKUP(Figures!$A352, tfig!$A:$DK, Figures!F$1 + 39, FALSE),
   Content_!$D$7=3, VLOOKUP(Figures!$A352, tfig!$A:$DK, Figures!F$1 + 78, FALSE)
)</f>
        <v>0</v>
      </c>
      <c r="G352" s="847">
        <f t="array" ref="G352">_xlfn.IFS(
Content_!$D$7=1, VLOOKUP(Figures!$A352, tfig!$A:$DK, Figures!G$1, FALSE),
Content_!$D$7=2, VLOOKUP(Figures!$A352, tfig!$A:$DK, Figures!G$1 + 39, FALSE),
   Content_!$D$7=3, VLOOKUP(Figures!$A352, tfig!$A:$DK, Figures!G$1 + 78, FALSE)
)</f>
        <v>0</v>
      </c>
      <c r="H352" s="847">
        <f t="array" ref="H352">_xlfn.IFS(
Content_!$D$7=1, VLOOKUP(Figures!$A352, tfig!$A:$DK, Figures!H$1, FALSE),
Content_!$D$7=2, VLOOKUP(Figures!$A352, tfig!$A:$DK, Figures!H$1 + 39, FALSE),
   Content_!$D$7=3, VLOOKUP(Figures!$A352, tfig!$A:$DK, Figures!H$1 + 78, FALSE)
)</f>
        <v>0</v>
      </c>
      <c r="I352" s="847">
        <f t="array" ref="I352">_xlfn.IFS(
Content_!$D$7=1, VLOOKUP(Figures!$A352, tfig!$A:$DK, Figures!I$1, FALSE),
Content_!$D$7=2, VLOOKUP(Figures!$A352, tfig!$A:$DK, Figures!I$1 + 39, FALSE),
   Content_!$D$7=3, VLOOKUP(Figures!$A352, tfig!$A:$DK, Figures!I$1 + 78, FALSE)
)</f>
        <v>0</v>
      </c>
      <c r="J352" s="847">
        <f t="array" ref="J352">_xlfn.IFS(
Content_!$D$7=1, VLOOKUP(Figures!$A352, tfig!$A:$DK, Figures!J$1, FALSE),
Content_!$D$7=2, VLOOKUP(Figures!$A352, tfig!$A:$DK, Figures!J$1 + 39, FALSE),
   Content_!$D$7=3, VLOOKUP(Figures!$A352, tfig!$A:$DK, Figures!J$1 + 78, FALSE)
)</f>
        <v>0</v>
      </c>
      <c r="K352" s="847">
        <f t="array" ref="K352">_xlfn.IFS(
Content_!$D$7=1, VLOOKUP(Figures!$A352, tfig!$A:$DK, Figures!K$1, FALSE),
Content_!$D$7=2, VLOOKUP(Figures!$A352, tfig!$A:$DK, Figures!K$1 + 39, FALSE),
   Content_!$D$7=3, VLOOKUP(Figures!$A352, tfig!$A:$DK, Figures!K$1 + 78, FALSE)
)</f>
        <v>0</v>
      </c>
    </row>
    <row r="353" spans="1:2" x14ac:dyDescent="0.45">
      <c r="A353" s="326" t="s">
        <v>1155</v>
      </c>
      <c r="B353" s="323" t="str" cm="1">
        <f t="array" ref="B353">_xlfn.IFS(
Content_!$D$7=1, VLOOKUP(Figures!$A353, tfig!$A:$DK, Figures!B$1, FALSE),
Content_!$D$7=2, VLOOKUP(Figures!$A353, tfig!$A:$DK, Figures!B$1 + 39, FALSE),
   Content_!$D$7=3, VLOOKUP(Figures!$A353, tfig!$A:$DK, Figures!B$1 + 78, FALSE)
)</f>
        <v>%</v>
      </c>
    </row>
    <row r="376" spans="1:11" x14ac:dyDescent="0.45">
      <c r="A376" s="326" t="s">
        <v>1156</v>
      </c>
      <c r="B376" s="211" t="str" cm="1">
        <f t="array" ref="B376">_xlfn.IFS(
Content_!$D$7=1, VLOOKUP(Figures!$A376, tfig!$A:$DK, Figures!B$1, FALSE),
Content_!$D$7=2, VLOOKUP(Figures!$A376, tfig!$A:$DK, Figures!B$1 + 39, FALSE),
   Content_!$D$7=3, VLOOKUP(Figures!$A376, tfig!$A:$DK, Figures!B$1 + 78, FALSE)
)</f>
        <v>Корпоративное управление</v>
      </c>
    </row>
    <row r="378" spans="1:11" x14ac:dyDescent="0.45">
      <c r="A378" s="326" t="s">
        <v>1157</v>
      </c>
      <c r="B378" s="847" t="str" cm="1">
        <f t="array" ref="B378">_xlfn.IFS(
Content_!$D$7=1, VLOOKUP(Figures!$A378, tfig!$A:$DK, Figures!B$1, FALSE),
Content_!$D$7=2, VLOOKUP(Figures!$A378, tfig!$A:$DK, Figures!B$1 + 39, FALSE),
   Content_!$D$7=3, VLOOKUP(Figures!$A378, tfig!$A:$DK, Figures!B$1 + 78, FALSE)
)</f>
        <v xml:space="preserve">Количество проведенных заседаний СД, </v>
      </c>
      <c r="C378" s="847">
        <f t="array" ref="C378">_xlfn.IFS(
Content_!$D$7=1, VLOOKUP(Figures!$A378, tfig!$A:$DK, Figures!C$1, FALSE),
Content_!$D$7=2, VLOOKUP(Figures!$A378, tfig!$A:$DK, Figures!C$1 + 39, FALSE),
   Content_!$D$7=3, VLOOKUP(Figures!$A378, tfig!$A:$DK, Figures!C$1 + 78, FALSE)
)</f>
        <v>0</v>
      </c>
      <c r="D378" s="847">
        <f t="array" ref="D378">_xlfn.IFS(
Content_!$D$7=1, VLOOKUP(Figures!$A378, tfig!$A:$DK, Figures!D$1, FALSE),
Content_!$D$7=2, VLOOKUP(Figures!$A378, tfig!$A:$DK, Figures!D$1 + 39, FALSE),
   Content_!$D$7=3, VLOOKUP(Figures!$A378, tfig!$A:$DK, Figures!D$1 + 78, FALSE)
)</f>
        <v>0</v>
      </c>
      <c r="E378" s="847">
        <f t="array" ref="E378">_xlfn.IFS(
Content_!$D$7=1, VLOOKUP(Figures!$A378, tfig!$A:$DK, Figures!E$1, FALSE),
Content_!$D$7=2, VLOOKUP(Figures!$A378, tfig!$A:$DK, Figures!E$1 + 39, FALSE),
   Content_!$D$7=3, VLOOKUP(Figures!$A378, tfig!$A:$DK, Figures!E$1 + 78, FALSE)
)</f>
        <v>0</v>
      </c>
      <c r="F378" s="847">
        <f t="array" ref="F378">_xlfn.IFS(
Content_!$D$7=1, VLOOKUP(Figures!$A378, tfig!$A:$DK, Figures!F$1, FALSE),
Content_!$D$7=2, VLOOKUP(Figures!$A378, tfig!$A:$DK, Figures!F$1 + 39, FALSE),
   Content_!$D$7=3, VLOOKUP(Figures!$A378, tfig!$A:$DK, Figures!F$1 + 78, FALSE)
)</f>
        <v>0</v>
      </c>
      <c r="G378" s="847">
        <f t="array" ref="G378">_xlfn.IFS(
Content_!$D$7=1, VLOOKUP(Figures!$A378, tfig!$A:$DK, Figures!G$1, FALSE),
Content_!$D$7=2, VLOOKUP(Figures!$A378, tfig!$A:$DK, Figures!G$1 + 39, FALSE),
   Content_!$D$7=3, VLOOKUP(Figures!$A378, tfig!$A:$DK, Figures!G$1 + 78, FALSE)
)</f>
        <v>0</v>
      </c>
      <c r="H378" s="847">
        <f t="array" ref="H378">_xlfn.IFS(
Content_!$D$7=1, VLOOKUP(Figures!$A378, tfig!$A:$DK, Figures!H$1, FALSE),
Content_!$D$7=2, VLOOKUP(Figures!$A378, tfig!$A:$DK, Figures!H$1 + 39, FALSE),
   Content_!$D$7=3, VLOOKUP(Figures!$A378, tfig!$A:$DK, Figures!H$1 + 78, FALSE)
)</f>
        <v>0</v>
      </c>
      <c r="I378" s="847">
        <f t="array" ref="I378">_xlfn.IFS(
Content_!$D$7=1, VLOOKUP(Figures!$A378, tfig!$A:$DK, Figures!I$1, FALSE),
Content_!$D$7=2, VLOOKUP(Figures!$A378, tfig!$A:$DK, Figures!I$1 + 39, FALSE),
   Content_!$D$7=3, VLOOKUP(Figures!$A378, tfig!$A:$DK, Figures!I$1 + 78, FALSE)
)</f>
        <v>0</v>
      </c>
      <c r="J378" s="847">
        <f t="array" ref="J378">_xlfn.IFS(
Content_!$D$7=1, VLOOKUP(Figures!$A378, tfig!$A:$DK, Figures!J$1, FALSE),
Content_!$D$7=2, VLOOKUP(Figures!$A378, tfig!$A:$DK, Figures!J$1 + 39, FALSE),
   Content_!$D$7=3, VLOOKUP(Figures!$A378, tfig!$A:$DK, Figures!J$1 + 78, FALSE)
)</f>
        <v>0</v>
      </c>
      <c r="K378" s="847">
        <f t="array" ref="K378">_xlfn.IFS(
Content_!$D$7=1, VLOOKUP(Figures!$A378, tfig!$A:$DK, Figures!K$1, FALSE),
Content_!$D$7=2, VLOOKUP(Figures!$A378, tfig!$A:$DK, Figures!K$1 + 39, FALSE),
   Content_!$D$7=3, VLOOKUP(Figures!$A378, tfig!$A:$DK, Figures!K$1 + 78, FALSE)
)</f>
        <v>0</v>
      </c>
    </row>
    <row r="379" spans="1:11" x14ac:dyDescent="0.45">
      <c r="A379" s="326" t="s">
        <v>1158</v>
      </c>
      <c r="B379" s="848" t="str" cm="1">
        <f t="array" ref="B379">_xlfn.IFS(
Content_!$D$7=1, VLOOKUP(Figures!$A379, tfig!$A:$DK, Figures!B$1, FALSE),
Content_!$D$7=2, VLOOKUP(Figures!$A379, tfig!$A:$DK, Figures!B$1 + 39, FALSE),
   Content_!$D$7=3, VLOOKUP(Figures!$A379, tfig!$A:$DK, Figures!B$1 + 78, FALSE)
)</f>
        <v>ед.</v>
      </c>
      <c r="C379" s="848">
        <f t="array" ref="C379">_xlfn.IFS(
Content_!$D$7=1, VLOOKUP(Figures!$A379, tfig!$A:$DK, Figures!C$1, FALSE),
Content_!$D$7=2, VLOOKUP(Figures!$A379, tfig!$A:$DK, Figures!C$1 + 39, FALSE),
   Content_!$D$7=3, VLOOKUP(Figures!$A379, tfig!$A:$DK, Figures!C$1 + 78, FALSE)
)</f>
        <v>0</v>
      </c>
      <c r="D379" s="848">
        <f t="array" ref="D379">_xlfn.IFS(
Content_!$D$7=1, VLOOKUP(Figures!$A379, tfig!$A:$DK, Figures!D$1, FALSE),
Content_!$D$7=2, VLOOKUP(Figures!$A379, tfig!$A:$DK, Figures!D$1 + 39, FALSE),
   Content_!$D$7=3, VLOOKUP(Figures!$A379, tfig!$A:$DK, Figures!D$1 + 78, FALSE)
)</f>
        <v>0</v>
      </c>
      <c r="E379" s="848">
        <f t="array" ref="E379">_xlfn.IFS(
Content_!$D$7=1, VLOOKUP(Figures!$A379, tfig!$A:$DK, Figures!E$1, FALSE),
Content_!$D$7=2, VLOOKUP(Figures!$A379, tfig!$A:$DK, Figures!E$1 + 39, FALSE),
   Content_!$D$7=3, VLOOKUP(Figures!$A379, tfig!$A:$DK, Figures!E$1 + 78, FALSE)
)</f>
        <v>0</v>
      </c>
      <c r="F379" s="848">
        <f t="array" ref="F379">_xlfn.IFS(
Content_!$D$7=1, VLOOKUP(Figures!$A379, tfig!$A:$DK, Figures!F$1, FALSE),
Content_!$D$7=2, VLOOKUP(Figures!$A379, tfig!$A:$DK, Figures!F$1 + 39, FALSE),
   Content_!$D$7=3, VLOOKUP(Figures!$A379, tfig!$A:$DK, Figures!F$1 + 78, FALSE)
)</f>
        <v>0</v>
      </c>
      <c r="G379" s="848">
        <f t="array" ref="G379">_xlfn.IFS(
Content_!$D$7=1, VLOOKUP(Figures!$A379, tfig!$A:$DK, Figures!G$1, FALSE),
Content_!$D$7=2, VLOOKUP(Figures!$A379, tfig!$A:$DK, Figures!G$1 + 39, FALSE),
   Content_!$D$7=3, VLOOKUP(Figures!$A379, tfig!$A:$DK, Figures!G$1 + 78, FALSE)
)</f>
        <v>0</v>
      </c>
      <c r="H379" s="848">
        <f t="array" ref="H379">_xlfn.IFS(
Content_!$D$7=1, VLOOKUP(Figures!$A379, tfig!$A:$DK, Figures!H$1, FALSE),
Content_!$D$7=2, VLOOKUP(Figures!$A379, tfig!$A:$DK, Figures!H$1 + 39, FALSE),
   Content_!$D$7=3, VLOOKUP(Figures!$A379, tfig!$A:$DK, Figures!H$1 + 78, FALSE)
)</f>
        <v>0</v>
      </c>
      <c r="I379" s="848">
        <f t="array" ref="I379">_xlfn.IFS(
Content_!$D$7=1, VLOOKUP(Figures!$A379, tfig!$A:$DK, Figures!I$1, FALSE),
Content_!$D$7=2, VLOOKUP(Figures!$A379, tfig!$A:$DK, Figures!I$1 + 39, FALSE),
   Content_!$D$7=3, VLOOKUP(Figures!$A379, tfig!$A:$DK, Figures!I$1 + 78, FALSE)
)</f>
        <v>0</v>
      </c>
      <c r="J379" s="848">
        <f t="array" ref="J379">_xlfn.IFS(
Content_!$D$7=1, VLOOKUP(Figures!$A379, tfig!$A:$DK, Figures!J$1, FALSE),
Content_!$D$7=2, VLOOKUP(Figures!$A379, tfig!$A:$DK, Figures!J$1 + 39, FALSE),
   Content_!$D$7=3, VLOOKUP(Figures!$A379, tfig!$A:$DK, Figures!J$1 + 78, FALSE)
)</f>
        <v>0</v>
      </c>
      <c r="K379" s="848">
        <f t="array" ref="K379">_xlfn.IFS(
Content_!$D$7=1, VLOOKUP(Figures!$A379, tfig!$A:$DK, Figures!K$1, FALSE),
Content_!$D$7=2, VLOOKUP(Figures!$A379, tfig!$A:$DK, Figures!K$1 + 39, FALSE),
   Content_!$D$7=3, VLOOKUP(Figures!$A379, tfig!$A:$DK, Figures!K$1 + 78, FALSE)
)</f>
        <v>0</v>
      </c>
    </row>
    <row r="403" spans="1:11" x14ac:dyDescent="0.45">
      <c r="A403" s="326" t="s">
        <v>1159</v>
      </c>
      <c r="B403" s="210" t="str" cm="1">
        <f t="array" ref="B403">_xlfn.IFS(
Content_!$D$7=1, VLOOKUP(Figures!$A403, tfig!$A:$DK, Figures!B$1, FALSE),
Content_!$D$7=2, VLOOKUP(Figures!$A403, tfig!$A:$DK, Figures!B$1 + 39, FALSE),
   Content_!$D$7=3, VLOOKUP(Figures!$A403, tfig!$A:$DK, Figures!B$1 + 78, FALSE)
)</f>
        <v>Финансы</v>
      </c>
    </row>
    <row r="405" spans="1:11" x14ac:dyDescent="0.45">
      <c r="A405" s="326" t="s">
        <v>1160</v>
      </c>
      <c r="B405" s="847" t="str" cm="1">
        <f t="array" ref="B405">_xlfn.IFS(
Content_!$D$7=1, VLOOKUP(Figures!$A405, tfig!$A:$DK, Figures!B$1, FALSE),
Content_!$D$7=2, VLOOKUP(Figures!$A405, tfig!$A:$DK, Figures!B$1 + 39, FALSE),
   Content_!$D$7=3, VLOOKUP(Figures!$A405, tfig!$A:$DK, Figures!B$1 + 78, FALSE)
)</f>
        <v xml:space="preserve">Суммарные доходы, </v>
      </c>
      <c r="C405" s="847">
        <f t="array" ref="C405">_xlfn.IFS(
Content_!$D$7=1, VLOOKUP(Figures!$A405, tfig!$A:$DK, Figures!C$1, FALSE),
Content_!$D$7=2, VLOOKUP(Figures!$A405, tfig!$A:$DK, Figures!C$1 + 39, FALSE),
   Content_!$D$7=3, VLOOKUP(Figures!$A405, tfig!$A:$DK, Figures!C$1 + 78, FALSE)
)</f>
        <v>0</v>
      </c>
      <c r="D405" s="847">
        <f t="array" ref="D405">_xlfn.IFS(
Content_!$D$7=1, VLOOKUP(Figures!$A405, tfig!$A:$DK, Figures!D$1, FALSE),
Content_!$D$7=2, VLOOKUP(Figures!$A405, tfig!$A:$DK, Figures!D$1 + 39, FALSE),
   Content_!$D$7=3, VLOOKUP(Figures!$A405, tfig!$A:$DK, Figures!D$1 + 78, FALSE)
)</f>
        <v>0</v>
      </c>
      <c r="E405" s="847">
        <f t="array" ref="E405">_xlfn.IFS(
Content_!$D$7=1, VLOOKUP(Figures!$A405, tfig!$A:$DK, Figures!E$1, FALSE),
Content_!$D$7=2, VLOOKUP(Figures!$A405, tfig!$A:$DK, Figures!E$1 + 39, FALSE),
   Content_!$D$7=3, VLOOKUP(Figures!$A405, tfig!$A:$DK, Figures!E$1 + 78, FALSE)
)</f>
        <v>0</v>
      </c>
      <c r="F405" s="847">
        <f t="array" ref="F405">_xlfn.IFS(
Content_!$D$7=1, VLOOKUP(Figures!$A405, tfig!$A:$DK, Figures!F$1, FALSE),
Content_!$D$7=2, VLOOKUP(Figures!$A405, tfig!$A:$DK, Figures!F$1 + 39, FALSE),
   Content_!$D$7=3, VLOOKUP(Figures!$A405, tfig!$A:$DK, Figures!F$1 + 78, FALSE)
)</f>
        <v>0</v>
      </c>
      <c r="G405" s="847">
        <f t="array" ref="G405">_xlfn.IFS(
Content_!$D$7=1, VLOOKUP(Figures!$A405, tfig!$A:$DK, Figures!G$1, FALSE),
Content_!$D$7=2, VLOOKUP(Figures!$A405, tfig!$A:$DK, Figures!G$1 + 39, FALSE),
   Content_!$D$7=3, VLOOKUP(Figures!$A405, tfig!$A:$DK, Figures!G$1 + 78, FALSE)
)</f>
        <v>0</v>
      </c>
      <c r="H405" s="847">
        <f t="array" ref="H405">_xlfn.IFS(
Content_!$D$7=1, VLOOKUP(Figures!$A405, tfig!$A:$DK, Figures!H$1, FALSE),
Content_!$D$7=2, VLOOKUP(Figures!$A405, tfig!$A:$DK, Figures!H$1 + 39, FALSE),
   Content_!$D$7=3, VLOOKUP(Figures!$A405, tfig!$A:$DK, Figures!H$1 + 78, FALSE)
)</f>
        <v>0</v>
      </c>
      <c r="I405" s="847">
        <f t="array" ref="I405">_xlfn.IFS(
Content_!$D$7=1, VLOOKUP(Figures!$A405, tfig!$A:$DK, Figures!I$1, FALSE),
Content_!$D$7=2, VLOOKUP(Figures!$A405, tfig!$A:$DK, Figures!I$1 + 39, FALSE),
   Content_!$D$7=3, VLOOKUP(Figures!$A405, tfig!$A:$DK, Figures!I$1 + 78, FALSE)
)</f>
        <v>0</v>
      </c>
      <c r="J405" s="847">
        <f t="array" ref="J405">_xlfn.IFS(
Content_!$D$7=1, VLOOKUP(Figures!$A405, tfig!$A:$DK, Figures!J$1, FALSE),
Content_!$D$7=2, VLOOKUP(Figures!$A405, tfig!$A:$DK, Figures!J$1 + 39, FALSE),
   Content_!$D$7=3, VLOOKUP(Figures!$A405, tfig!$A:$DK, Figures!J$1 + 78, FALSE)
)</f>
        <v>0</v>
      </c>
      <c r="K405" s="847">
        <f t="array" ref="K405">_xlfn.IFS(
Content_!$D$7=1, VLOOKUP(Figures!$A405, tfig!$A:$DK, Figures!K$1, FALSE),
Content_!$D$7=2, VLOOKUP(Figures!$A405, tfig!$A:$DK, Figures!K$1 + 39, FALSE),
   Content_!$D$7=3, VLOOKUP(Figures!$A405, tfig!$A:$DK, Figures!K$1 + 78, FALSE)
)</f>
        <v>0</v>
      </c>
    </row>
    <row r="406" spans="1:11" x14ac:dyDescent="0.45">
      <c r="A406" s="326" t="s">
        <v>1161</v>
      </c>
      <c r="B406" s="848" t="str" cm="1">
        <f t="array" ref="B406">_xlfn.IFS(
Content_!$D$7=1, VLOOKUP(Figures!$A406, tfig!$A:$DK, Figures!B$1, FALSE),
Content_!$D$7=2, VLOOKUP(Figures!$A406, tfig!$A:$DK, Figures!B$1 + 39, FALSE),
   Content_!$D$7=3, VLOOKUP(Figures!$A406, tfig!$A:$DK, Figures!B$1 + 78, FALSE)
)</f>
        <v>млрд тенге</v>
      </c>
      <c r="C406" s="848">
        <f t="array" ref="C406">_xlfn.IFS(
Content_!$D$7=1, VLOOKUP(Figures!$A406, tfig!$A:$DK, Figures!C$1, FALSE),
Content_!$D$7=2, VLOOKUP(Figures!$A406, tfig!$A:$DK, Figures!C$1 + 39, FALSE),
   Content_!$D$7=3, VLOOKUP(Figures!$A406, tfig!$A:$DK, Figures!C$1 + 78, FALSE)
)</f>
        <v>0</v>
      </c>
      <c r="D406" s="848">
        <f t="array" ref="D406">_xlfn.IFS(
Content_!$D$7=1, VLOOKUP(Figures!$A406, tfig!$A:$DK, Figures!D$1, FALSE),
Content_!$D$7=2, VLOOKUP(Figures!$A406, tfig!$A:$DK, Figures!D$1 + 39, FALSE),
   Content_!$D$7=3, VLOOKUP(Figures!$A406, tfig!$A:$DK, Figures!D$1 + 78, FALSE)
)</f>
        <v>0</v>
      </c>
      <c r="E406" s="848">
        <f t="array" ref="E406">_xlfn.IFS(
Content_!$D$7=1, VLOOKUP(Figures!$A406, tfig!$A:$DK, Figures!E$1, FALSE),
Content_!$D$7=2, VLOOKUP(Figures!$A406, tfig!$A:$DK, Figures!E$1 + 39, FALSE),
   Content_!$D$7=3, VLOOKUP(Figures!$A406, tfig!$A:$DK, Figures!E$1 + 78, FALSE)
)</f>
        <v>0</v>
      </c>
      <c r="F406" s="848">
        <f t="array" ref="F406">_xlfn.IFS(
Content_!$D$7=1, VLOOKUP(Figures!$A406, tfig!$A:$DK, Figures!F$1, FALSE),
Content_!$D$7=2, VLOOKUP(Figures!$A406, tfig!$A:$DK, Figures!F$1 + 39, FALSE),
   Content_!$D$7=3, VLOOKUP(Figures!$A406, tfig!$A:$DK, Figures!F$1 + 78, FALSE)
)</f>
        <v>0</v>
      </c>
      <c r="G406" s="848">
        <f t="array" ref="G406">_xlfn.IFS(
Content_!$D$7=1, VLOOKUP(Figures!$A406, tfig!$A:$DK, Figures!G$1, FALSE),
Content_!$D$7=2, VLOOKUP(Figures!$A406, tfig!$A:$DK, Figures!G$1 + 39, FALSE),
   Content_!$D$7=3, VLOOKUP(Figures!$A406, tfig!$A:$DK, Figures!G$1 + 78, FALSE)
)</f>
        <v>0</v>
      </c>
      <c r="H406" s="848">
        <f t="array" ref="H406">_xlfn.IFS(
Content_!$D$7=1, VLOOKUP(Figures!$A406, tfig!$A:$DK, Figures!H$1, FALSE),
Content_!$D$7=2, VLOOKUP(Figures!$A406, tfig!$A:$DK, Figures!H$1 + 39, FALSE),
   Content_!$D$7=3, VLOOKUP(Figures!$A406, tfig!$A:$DK, Figures!H$1 + 78, FALSE)
)</f>
        <v>0</v>
      </c>
      <c r="I406" s="848">
        <f t="array" ref="I406">_xlfn.IFS(
Content_!$D$7=1, VLOOKUP(Figures!$A406, tfig!$A:$DK, Figures!I$1, FALSE),
Content_!$D$7=2, VLOOKUP(Figures!$A406, tfig!$A:$DK, Figures!I$1 + 39, FALSE),
   Content_!$D$7=3, VLOOKUP(Figures!$A406, tfig!$A:$DK, Figures!I$1 + 78, FALSE)
)</f>
        <v>0</v>
      </c>
      <c r="J406" s="848">
        <f t="array" ref="J406">_xlfn.IFS(
Content_!$D$7=1, VLOOKUP(Figures!$A406, tfig!$A:$DK, Figures!J$1, FALSE),
Content_!$D$7=2, VLOOKUP(Figures!$A406, tfig!$A:$DK, Figures!J$1 + 39, FALSE),
   Content_!$D$7=3, VLOOKUP(Figures!$A406, tfig!$A:$DK, Figures!J$1 + 78, FALSE)
)</f>
        <v>0</v>
      </c>
      <c r="K406" s="848">
        <f t="array" ref="K406">_xlfn.IFS(
Content_!$D$7=1, VLOOKUP(Figures!$A406, tfig!$A:$DK, Figures!K$1, FALSE),
Content_!$D$7=2, VLOOKUP(Figures!$A406, tfig!$A:$DK, Figures!K$1 + 39, FALSE),
   Content_!$D$7=3, VLOOKUP(Figures!$A406, tfig!$A:$DK, Figures!K$1 + 78, FALSE)
)</f>
        <v>0</v>
      </c>
    </row>
    <row r="429" spans="1:11" x14ac:dyDescent="0.45">
      <c r="A429" s="326" t="s">
        <v>1162</v>
      </c>
      <c r="B429" s="210" t="str" cm="1">
        <f t="array" ref="B429">_xlfn.IFS(
Content_!$D$7=1, VLOOKUP(Figures!$A429, tfig!$A:$DK, Figures!B$1, FALSE),
Content_!$D$7=2, VLOOKUP(Figures!$A429, tfig!$A:$DK, Figures!B$1 + 39, FALSE),
   Content_!$D$7=3, VLOOKUP(Figures!$A429, tfig!$A:$DK, Figures!B$1 + 78, FALSE)
)</f>
        <v>Закупки</v>
      </c>
    </row>
    <row r="431" spans="1:11" x14ac:dyDescent="0.45">
      <c r="A431" s="326" t="s">
        <v>1163</v>
      </c>
      <c r="B431" s="847" t="str" cm="1">
        <f t="array" ref="B431">_xlfn.IFS(
Content_!$D$7=1, VLOOKUP(Figures!$A431, tfig!$A:$DK, Figures!B$1, FALSE),
Content_!$D$7=2, VLOOKUP(Figures!$A431, tfig!$A:$DK, Figures!B$1 + 39, FALSE),
   Content_!$D$7=3, VLOOKUP(Figures!$A431, tfig!$A:$DK, Figures!B$1 + 78, FALSE)
)</f>
        <v xml:space="preserve">Всего закупленных товаров и услуг, </v>
      </c>
      <c r="C431" s="847">
        <f t="array" ref="C431">_xlfn.IFS(
Content_!$D$7=1, VLOOKUP(Figures!$A431, tfig!$A:$DK, Figures!C$1, FALSE),
Content_!$D$7=2, VLOOKUP(Figures!$A431, tfig!$A:$DK, Figures!C$1 + 39, FALSE),
   Content_!$D$7=3, VLOOKUP(Figures!$A431, tfig!$A:$DK, Figures!C$1 + 78, FALSE)
)</f>
        <v>0</v>
      </c>
      <c r="D431" s="847">
        <f t="array" ref="D431">_xlfn.IFS(
Content_!$D$7=1, VLOOKUP(Figures!$A431, tfig!$A:$DK, Figures!D$1, FALSE),
Content_!$D$7=2, VLOOKUP(Figures!$A431, tfig!$A:$DK, Figures!D$1 + 39, FALSE),
   Content_!$D$7=3, VLOOKUP(Figures!$A431, tfig!$A:$DK, Figures!D$1 + 78, FALSE)
)</f>
        <v>0</v>
      </c>
      <c r="E431" s="847">
        <f t="array" ref="E431">_xlfn.IFS(
Content_!$D$7=1, VLOOKUP(Figures!$A431, tfig!$A:$DK, Figures!E$1, FALSE),
Content_!$D$7=2, VLOOKUP(Figures!$A431, tfig!$A:$DK, Figures!E$1 + 39, FALSE),
   Content_!$D$7=3, VLOOKUP(Figures!$A431, tfig!$A:$DK, Figures!E$1 + 78, FALSE)
)</f>
        <v>0</v>
      </c>
      <c r="F431" s="847">
        <f t="array" ref="F431">_xlfn.IFS(
Content_!$D$7=1, VLOOKUP(Figures!$A431, tfig!$A:$DK, Figures!F$1, FALSE),
Content_!$D$7=2, VLOOKUP(Figures!$A431, tfig!$A:$DK, Figures!F$1 + 39, FALSE),
   Content_!$D$7=3, VLOOKUP(Figures!$A431, tfig!$A:$DK, Figures!F$1 + 78, FALSE)
)</f>
        <v>0</v>
      </c>
      <c r="G431" s="847">
        <f t="array" ref="G431">_xlfn.IFS(
Content_!$D$7=1, VLOOKUP(Figures!$A431, tfig!$A:$DK, Figures!G$1, FALSE),
Content_!$D$7=2, VLOOKUP(Figures!$A431, tfig!$A:$DK, Figures!G$1 + 39, FALSE),
   Content_!$D$7=3, VLOOKUP(Figures!$A431, tfig!$A:$DK, Figures!G$1 + 78, FALSE)
)</f>
        <v>0</v>
      </c>
      <c r="H431" s="847">
        <f t="array" ref="H431">_xlfn.IFS(
Content_!$D$7=1, VLOOKUP(Figures!$A431, tfig!$A:$DK, Figures!H$1, FALSE),
Content_!$D$7=2, VLOOKUP(Figures!$A431, tfig!$A:$DK, Figures!H$1 + 39, FALSE),
   Content_!$D$7=3, VLOOKUP(Figures!$A431, tfig!$A:$DK, Figures!H$1 + 78, FALSE)
)</f>
        <v>0</v>
      </c>
      <c r="I431" s="847">
        <f t="array" ref="I431">_xlfn.IFS(
Content_!$D$7=1, VLOOKUP(Figures!$A431, tfig!$A:$DK, Figures!I$1, FALSE),
Content_!$D$7=2, VLOOKUP(Figures!$A431, tfig!$A:$DK, Figures!I$1 + 39, FALSE),
   Content_!$D$7=3, VLOOKUP(Figures!$A431, tfig!$A:$DK, Figures!I$1 + 78, FALSE)
)</f>
        <v>0</v>
      </c>
      <c r="J431" s="847">
        <f t="array" ref="J431">_xlfn.IFS(
Content_!$D$7=1, VLOOKUP(Figures!$A431, tfig!$A:$DK, Figures!J$1, FALSE),
Content_!$D$7=2, VLOOKUP(Figures!$A431, tfig!$A:$DK, Figures!J$1 + 39, FALSE),
   Content_!$D$7=3, VLOOKUP(Figures!$A431, tfig!$A:$DK, Figures!J$1 + 78, FALSE)
)</f>
        <v>0</v>
      </c>
      <c r="K431" s="847">
        <f t="array" ref="K431">_xlfn.IFS(
Content_!$D$7=1, VLOOKUP(Figures!$A431, tfig!$A:$DK, Figures!K$1, FALSE),
Content_!$D$7=2, VLOOKUP(Figures!$A431, tfig!$A:$DK, Figures!K$1 + 39, FALSE),
   Content_!$D$7=3, VLOOKUP(Figures!$A431, tfig!$A:$DK, Figures!K$1 + 78, FALSE)
)</f>
        <v>0</v>
      </c>
    </row>
    <row r="432" spans="1:11" x14ac:dyDescent="0.45">
      <c r="A432" s="326" t="s">
        <v>1164</v>
      </c>
      <c r="B432" s="848" t="str" cm="1">
        <f t="array" ref="B432">_xlfn.IFS(
Content_!$D$7=1, VLOOKUP(Figures!$A432, tfig!$A:$DK, Figures!B$1, FALSE),
Content_!$D$7=2, VLOOKUP(Figures!$A432, tfig!$A:$DK, Figures!B$1 + 39, FALSE),
   Content_!$D$7=3, VLOOKUP(Figures!$A432, tfig!$A:$DK, Figures!B$1 + 78, FALSE)
)</f>
        <v>млрд тенге</v>
      </c>
      <c r="C432" s="848">
        <f t="array" ref="C432">_xlfn.IFS(
Content_!$D$7=1, VLOOKUP(Figures!$A432, tfig!$A:$DK, Figures!C$1, FALSE),
Content_!$D$7=2, VLOOKUP(Figures!$A432, tfig!$A:$DK, Figures!C$1 + 39, FALSE),
   Content_!$D$7=3, VLOOKUP(Figures!$A432, tfig!$A:$DK, Figures!C$1 + 78, FALSE)
)</f>
        <v>0</v>
      </c>
      <c r="D432" s="848">
        <f t="array" ref="D432">_xlfn.IFS(
Content_!$D$7=1, VLOOKUP(Figures!$A432, tfig!$A:$DK, Figures!D$1, FALSE),
Content_!$D$7=2, VLOOKUP(Figures!$A432, tfig!$A:$DK, Figures!D$1 + 39, FALSE),
   Content_!$D$7=3, VLOOKUP(Figures!$A432, tfig!$A:$DK, Figures!D$1 + 78, FALSE)
)</f>
        <v>0</v>
      </c>
      <c r="E432" s="848">
        <f t="array" ref="E432">_xlfn.IFS(
Content_!$D$7=1, VLOOKUP(Figures!$A432, tfig!$A:$DK, Figures!E$1, FALSE),
Content_!$D$7=2, VLOOKUP(Figures!$A432, tfig!$A:$DK, Figures!E$1 + 39, FALSE),
   Content_!$D$7=3, VLOOKUP(Figures!$A432, tfig!$A:$DK, Figures!E$1 + 78, FALSE)
)</f>
        <v>0</v>
      </c>
      <c r="F432" s="848">
        <f t="array" ref="F432">_xlfn.IFS(
Content_!$D$7=1, VLOOKUP(Figures!$A432, tfig!$A:$DK, Figures!F$1, FALSE),
Content_!$D$7=2, VLOOKUP(Figures!$A432, tfig!$A:$DK, Figures!F$1 + 39, FALSE),
   Content_!$D$7=3, VLOOKUP(Figures!$A432, tfig!$A:$DK, Figures!F$1 + 78, FALSE)
)</f>
        <v>0</v>
      </c>
      <c r="G432" s="848">
        <f t="array" ref="G432">_xlfn.IFS(
Content_!$D$7=1, VLOOKUP(Figures!$A432, tfig!$A:$DK, Figures!G$1, FALSE),
Content_!$D$7=2, VLOOKUP(Figures!$A432, tfig!$A:$DK, Figures!G$1 + 39, FALSE),
   Content_!$D$7=3, VLOOKUP(Figures!$A432, tfig!$A:$DK, Figures!G$1 + 78, FALSE)
)</f>
        <v>0</v>
      </c>
      <c r="H432" s="848">
        <f t="array" ref="H432">_xlfn.IFS(
Content_!$D$7=1, VLOOKUP(Figures!$A432, tfig!$A:$DK, Figures!H$1, FALSE),
Content_!$D$7=2, VLOOKUP(Figures!$A432, tfig!$A:$DK, Figures!H$1 + 39, FALSE),
   Content_!$D$7=3, VLOOKUP(Figures!$A432, tfig!$A:$DK, Figures!H$1 + 78, FALSE)
)</f>
        <v>0</v>
      </c>
      <c r="I432" s="848">
        <f t="array" ref="I432">_xlfn.IFS(
Content_!$D$7=1, VLOOKUP(Figures!$A432, tfig!$A:$DK, Figures!I$1, FALSE),
Content_!$D$7=2, VLOOKUP(Figures!$A432, tfig!$A:$DK, Figures!I$1 + 39, FALSE),
   Content_!$D$7=3, VLOOKUP(Figures!$A432, tfig!$A:$DK, Figures!I$1 + 78, FALSE)
)</f>
        <v>0</v>
      </c>
      <c r="J432" s="848">
        <f t="array" ref="J432">_xlfn.IFS(
Content_!$D$7=1, VLOOKUP(Figures!$A432, tfig!$A:$DK, Figures!J$1, FALSE),
Content_!$D$7=2, VLOOKUP(Figures!$A432, tfig!$A:$DK, Figures!J$1 + 39, FALSE),
   Content_!$D$7=3, VLOOKUP(Figures!$A432, tfig!$A:$DK, Figures!J$1 + 78, FALSE)
)</f>
        <v>0</v>
      </c>
      <c r="K432" s="848">
        <f t="array" ref="K432">_xlfn.IFS(
Content_!$D$7=1, VLOOKUP(Figures!$A432, tfig!$A:$DK, Figures!K$1, FALSE),
Content_!$D$7=2, VLOOKUP(Figures!$A432, tfig!$A:$DK, Figures!K$1 + 39, FALSE),
   Content_!$D$7=3, VLOOKUP(Figures!$A432, tfig!$A:$DK, Figures!K$1 + 78, FALSE)
)</f>
        <v>0</v>
      </c>
    </row>
  </sheetData>
  <sheetProtection algorithmName="SHA-512" hashValue="UuW69rqzaMp24DO6jRs2ncSDbnQd5xIKnTH+IQw3cwNBMe93xaXKSX9KwiWOYYgPKMlpwuC4FJaY816iOYzcpg==" saltValue="2ZBefLTDeSuhHnJ8Km4cHQ==" spinCount="100000" sheet="1" objects="1" scenarios="1"/>
  <mergeCells count="19">
    <mergeCell ref="B405:K405"/>
    <mergeCell ref="B406:K406"/>
    <mergeCell ref="B431:K431"/>
    <mergeCell ref="B432:K432"/>
    <mergeCell ref="B6:R8"/>
    <mergeCell ref="B170:J170"/>
    <mergeCell ref="B352:K352"/>
    <mergeCell ref="B378:K378"/>
    <mergeCell ref="B379:K379"/>
    <mergeCell ref="N222:U222"/>
    <mergeCell ref="B301:J301"/>
    <mergeCell ref="N301:V301"/>
    <mergeCell ref="B222:J222"/>
    <mergeCell ref="AA301:AI301"/>
    <mergeCell ref="AL301:AT301"/>
    <mergeCell ref="B325:J325"/>
    <mergeCell ref="N325:V325"/>
    <mergeCell ref="AA325:AI325"/>
    <mergeCell ref="AL325:AT325"/>
  </mergeCells>
  <hyperlinks>
    <hyperlink ref="B10" location="Emissions!A1" display="Выбросы" xr:uid="{93BD4894-6A63-4A4F-AD67-0141874FA97E}"/>
    <hyperlink ref="B38" location="'Water resources'!A1" display="Водные ресурсы" xr:uid="{7AE3F834-AF2C-4E87-895A-BEB6AA657853}"/>
    <hyperlink ref="B65" location="Energy!A1" display="Энергопотребление" xr:uid="{11857615-EC20-498E-8630-750AF0A69534}"/>
    <hyperlink ref="B93" location="Waste!A1" display="Отходы" xr:uid="{6531C0FF-B638-480D-A313-947F801046E0}"/>
    <hyperlink ref="B119" location="Employees!A1" display="Работники" xr:uid="{85CD927D-42F9-40C4-880D-1711BC3FAD9E}"/>
    <hyperlink ref="B272" location="Training!A1" display="Обучение" xr:uid="{A39ADAC1-615C-4831-B94C-6191D97CFDFE}"/>
    <hyperlink ref="B299" location="HSE!A1" display="ОТиПБ" xr:uid="{2F9BBF99-C9AB-4FA7-AC0E-8CE948E0AE27}"/>
    <hyperlink ref="B350" location="'Local communities'!A1" display="Местные сообщества" xr:uid="{9004BDD7-60BC-4DC8-B608-54CD3DB8A453}"/>
    <hyperlink ref="B376" location="'Corporate governance'!A1" display="Корпоративное управление" xr:uid="{27CD8495-0A91-4169-9EFD-232091FAE6A0}"/>
    <hyperlink ref="B403" location="Financial!A1" display="Финансы" xr:uid="{73E30DFB-389F-4540-94E5-1905DC6CFDB1}"/>
    <hyperlink ref="B429" location="Procurement!A1" display="Закупки" xr:uid="{B585FD58-21DB-4FEF-A682-A0BA79688525}"/>
    <hyperlink ref="B5" location="Content!A1" display="Content!A1" xr:uid="{53C0654F-71AE-4568-84E2-570096BA5B8E}"/>
  </hyperlink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AE046-4DE3-4B18-AD38-5399B6B7A3B2}">
  <sheetPr codeName="Sheet6">
    <tabColor rgb="FF002060"/>
  </sheetPr>
  <dimension ref="A1"/>
  <sheetViews>
    <sheetView zoomScale="75" zoomScaleNormal="75" workbookViewId="0">
      <selection activeCell="D7" sqref="D7"/>
    </sheetView>
  </sheetViews>
  <sheetFormatPr defaultRowHeight="14.5" x14ac:dyDescent="0.3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1E200-D078-4573-8719-E26230134401}">
  <sheetPr codeName="Sheet7"/>
  <dimension ref="A1:O226"/>
  <sheetViews>
    <sheetView showGridLines="0" zoomScale="75" zoomScaleNormal="75" workbookViewId="0">
      <selection activeCell="D12" sqref="D12"/>
    </sheetView>
  </sheetViews>
  <sheetFormatPr defaultColWidth="8.7265625" defaultRowHeight="14" x14ac:dyDescent="0.3"/>
  <cols>
    <col min="1" max="1" width="5.1796875" style="418" customWidth="1"/>
    <col min="2" max="2" width="75.6328125" style="739" customWidth="1"/>
    <col min="3" max="7" width="25.6328125" style="425" customWidth="1"/>
    <col min="8" max="8" width="16.1796875" style="425" customWidth="1"/>
    <col min="9" max="11" width="8.7265625" style="425"/>
    <col min="12" max="12" width="11.453125" style="425" bestFit="1" customWidth="1"/>
    <col min="13" max="13" width="8.7265625" style="425"/>
    <col min="14" max="15" width="8.90625" style="425" bestFit="1" customWidth="1"/>
    <col min="16" max="16384" width="8.7265625" style="425"/>
  </cols>
  <sheetData>
    <row r="1" spans="1:12" s="738" customFormat="1" ht="15.5" x14ac:dyDescent="0.3">
      <c r="A1" s="736">
        <v>1</v>
      </c>
      <c r="B1" s="737">
        <v>2</v>
      </c>
      <c r="C1" s="737">
        <v>3</v>
      </c>
      <c r="D1" s="737">
        <v>4</v>
      </c>
      <c r="E1" s="737">
        <v>5</v>
      </c>
      <c r="F1" s="737">
        <v>6</v>
      </c>
      <c r="G1" s="737">
        <v>7</v>
      </c>
    </row>
    <row r="2" spans="1:12" ht="61.5" customHeight="1" x14ac:dyDescent="0.3"/>
    <row r="3" spans="1:12" ht="18.5" x14ac:dyDescent="0.3">
      <c r="A3" s="418" t="s">
        <v>769</v>
      </c>
      <c r="B3" s="408" t="str" cm="1">
        <f t="array" ref="B3">_xlfn.IFS(
Content_!$D$7=1, VLOOKUP(Emissions!$A3, Translation!$A:$S, Emissions!B$1, FALSE),
Content_!$D$7=2, VLOOKUP(Emissions!$A3, Translation!$A:$S, Emissions!B$1 + 6, FALSE),
   Content_!$D$7=3, VLOOKUP(Emissions!$A3, Translation!$A:$S, Emissions!B$1 + 12, FALSE)
)</f>
        <v>Выбросы парниковых газов</v>
      </c>
      <c r="C3" s="740"/>
      <c r="D3" s="430"/>
      <c r="E3" s="430"/>
      <c r="F3" s="430"/>
      <c r="G3" s="430"/>
      <c r="H3" s="430"/>
    </row>
    <row r="4" spans="1:12" ht="18" x14ac:dyDescent="0.3">
      <c r="B4" s="741"/>
      <c r="C4" s="741"/>
      <c r="D4" s="430"/>
      <c r="E4" s="430"/>
      <c r="F4" s="430"/>
      <c r="G4" s="430"/>
      <c r="H4" s="430"/>
    </row>
    <row r="5" spans="1:12" ht="51" customHeight="1" x14ac:dyDescent="0.3">
      <c r="A5" s="418" t="s">
        <v>770</v>
      </c>
      <c r="B5" s="854" t="str" cm="1">
        <f t="array" ref="B5">_xlfn.IFS(
Content_!$D$7=1, VLOOKUP(Emissions!$A5, Translation!$A:$S, Emissions!B$1, FALSE),
Content_!$D$7=2, VLOOKUP(Emissions!$A5, Translation!$A:$S, Emissions!B$1 + 6, FALSE),
   Content_!$D$7=3, VLOOKUP(Emissions!$A5, Translation!$A:$S, Emissions!B$1 + 12, FALSE)
)</f>
        <v xml:space="preserve">Мы осознаем необходимость снижения растущей нагрузки на климат и окружающую среду, ориентируемся на климатические цели, определяемые страной, и поддерживаем инициативу достижения углеродной нейтральности Республики Казахстан до 2060 года. Группа компаний Фонда несет коллективную ответственность за около 15% от общего объема выбросов CO2 в стране. Долгосрочная цель Фонда — достижение углеродной нейтральности к 2060 году.  </v>
      </c>
      <c r="C5" s="854" cm="1">
        <f t="array" ref="C5">_xlfn.IFS(
Content_!$D$7=1, VLOOKUP(Emissions!$A5, Translation!$A:$S, Emissions!C$1, FALSE),
Content_!$D$7=2, VLOOKUP(Emissions!$A5, Translation!$A:$S, Emissions!C$1 + 6, FALSE),
   Content_!$D$7=3, VLOOKUP(Emissions!$A5, Translation!$A:$S, Emissions!C$1 + 12, FALSE)
)</f>
        <v>0</v>
      </c>
      <c r="D5" s="854" cm="1">
        <f t="array" ref="D5">_xlfn.IFS(
Content_!$D$7=1, VLOOKUP(Emissions!$A5, Translation!$A:$S, Emissions!D$1, FALSE),
Content_!$D$7=2, VLOOKUP(Emissions!$A5, Translation!$A:$S, Emissions!D$1 + 6, FALSE),
   Content_!$D$7=3, VLOOKUP(Emissions!$A5, Translation!$A:$S, Emissions!D$1 + 12, FALSE)
)</f>
        <v>0</v>
      </c>
      <c r="E5" s="854" cm="1">
        <f t="array" ref="E5">_xlfn.IFS(
Content_!$D$7=1, VLOOKUP(Emissions!$A5, Translation!$A:$S, Emissions!E$1, FALSE),
Content_!$D$7=2, VLOOKUP(Emissions!$A5, Translation!$A:$S, Emissions!E$1 + 6, FALSE),
   Content_!$D$7=3, VLOOKUP(Emissions!$A5, Translation!$A:$S, Emissions!E$1 + 12, FALSE)
)</f>
        <v>0</v>
      </c>
      <c r="F5" s="854" cm="1">
        <f t="array" ref="F5">_xlfn.IFS(
Content_!$D$7=1, VLOOKUP(Emissions!$A5, Translation!$A:$S, Emissions!F$1, FALSE),
Content_!$D$7=2, VLOOKUP(Emissions!$A5, Translation!$A:$S, Emissions!F$1 + 6, FALSE),
   Content_!$D$7=3, VLOOKUP(Emissions!$A5, Translation!$A:$S, Emissions!F$1 + 12, FALSE)
)</f>
        <v>0</v>
      </c>
      <c r="G5" s="854" cm="1">
        <f t="array" ref="G5">_xlfn.IFS(
Content_!$D$7=1, VLOOKUP(Emissions!$A5, Translation!$A:$S, Emissions!G$1, FALSE),
Content_!$D$7=2, VLOOKUP(Emissions!$A5, Translation!$A:$S, Emissions!G$1 + 6, FALSE),
   Content_!$D$7=3, VLOOKUP(Emissions!$A5, Translation!$A:$S, Emissions!G$1 + 12, FALSE)
)</f>
        <v>0</v>
      </c>
      <c r="H5" s="622"/>
    </row>
    <row r="7" spans="1:12" s="743" customFormat="1" ht="15.5" x14ac:dyDescent="0.3">
      <c r="A7" s="418" t="s">
        <v>772</v>
      </c>
      <c r="B7" s="601" t="s">
        <v>852</v>
      </c>
      <c r="C7" s="602" t="str" cm="1">
        <f t="array" ref="C7">_xlfn.IFS(
Content_!$D$7=1, VLOOKUP(Emissions!$A7, Translation!$A:$S, Emissions!C$1, FALSE),
Content_!$D$7=2, VLOOKUP(Emissions!$A7, Translation!$A:$S, Emissions!C$1 + 6, FALSE),
   Content_!$D$7=3, VLOOKUP(Emissions!$A7, Translation!$A:$S, Emissions!C$1 + 12, FALSE)
)</f>
        <v>Единица измерения</v>
      </c>
      <c r="D7" s="660">
        <v>2020</v>
      </c>
      <c r="E7" s="660">
        <v>2021</v>
      </c>
      <c r="F7" s="660">
        <v>2022</v>
      </c>
      <c r="G7" s="660">
        <v>2023</v>
      </c>
      <c r="H7" s="742"/>
      <c r="I7" s="742"/>
      <c r="J7" s="742"/>
      <c r="K7" s="742"/>
      <c r="L7" s="742"/>
    </row>
    <row r="8" spans="1:12" s="743" customFormat="1" ht="15.5" x14ac:dyDescent="0.3">
      <c r="A8" s="418" t="s">
        <v>775</v>
      </c>
      <c r="B8" s="578" t="str" cm="1">
        <f t="array" ref="B8">_xlfn.IFS(
Content_!$D$7=1, VLOOKUP(Emissions!$A8, Translation!$A:$S, Emissions!B$1, FALSE),
Content_!$D$7=2, VLOOKUP(Emissions!$A8, Translation!$A:$S, Emissions!B$1 + 6, FALSE),
   Content_!$D$7=3, VLOOKUP(Emissions!$A8, Translation!$A:$S, Emissions!B$1 + 12, FALSE)
)</f>
        <v>Углеродный след*</v>
      </c>
      <c r="C8" s="522" t="str" cm="1">
        <f t="array" ref="C8">_xlfn.IFS(
Content_!$D$7=1, VLOOKUP(Emissions!$A8, Translation!$A:$S, Emissions!C$1, FALSE),
Content_!$D$7=2, VLOOKUP(Emissions!$A8, Translation!$A:$S, Emissions!C$1 + 6, FALSE),
   Content_!$D$7=3, VLOOKUP(Emissions!$A8, Translation!$A:$S, Emissions!C$1 + 12, FALSE)
)</f>
        <v xml:space="preserve"> млн т СО2-экв</v>
      </c>
      <c r="D8" s="744">
        <v>66.857422402808595</v>
      </c>
      <c r="E8" s="744">
        <v>72.24401498351726</v>
      </c>
      <c r="F8" s="744">
        <v>60.711721386062088</v>
      </c>
      <c r="G8" s="745">
        <v>62.257362399038776</v>
      </c>
      <c r="H8" s="742"/>
      <c r="I8" s="742"/>
      <c r="J8" s="742"/>
      <c r="K8" s="742"/>
      <c r="L8" s="742"/>
    </row>
    <row r="9" spans="1:12" s="743" customFormat="1" ht="15.5" x14ac:dyDescent="0.35">
      <c r="A9" s="442" t="s">
        <v>771</v>
      </c>
      <c r="B9" s="746" t="str" cm="1">
        <f t="array" ref="B9">_xlfn.IFS(
Content_!$D$7=1, VLOOKUP(Emissions!$A9, Translation!$A:$S, Emissions!B$1, FALSE),
Content_!$D$7=2, VLOOKUP(Emissions!$A9, Translation!$A:$S, Emissions!B$1 + 6, FALSE),
   Content_!$D$7=3, VLOOKUP(Emissions!$A9, Translation!$A:$S, Emissions!B$1 + 12, FALSE)
)</f>
        <v>Общий объем прямых выбросов (Scope 1) парниковых газов</v>
      </c>
      <c r="C9" s="489" t="str" cm="1">
        <f t="array" ref="C9">_xlfn.IFS(
Content_!$D$7=1, VLOOKUP(Emissions!$A9, Translation!$A:$S, Emissions!C$1, FALSE),
Content_!$D$7=2, VLOOKUP(Emissions!$A9, Translation!$A:$S, Emissions!C$1 + 6, FALSE),
   Content_!$D$7=3, VLOOKUP(Emissions!$A9, Translation!$A:$S, Emissions!C$1 + 12, FALSE)
)</f>
        <v xml:space="preserve"> млн т СО2-экв</v>
      </c>
      <c r="D9" s="747">
        <v>56.287422402808602</v>
      </c>
      <c r="E9" s="747">
        <v>61.594014983517255</v>
      </c>
      <c r="F9" s="747">
        <v>50.581721386062085</v>
      </c>
      <c r="G9" s="748">
        <v>52.287362399038777</v>
      </c>
      <c r="H9" s="742"/>
      <c r="I9" s="742"/>
      <c r="J9" s="742"/>
      <c r="K9" s="742"/>
      <c r="L9" s="742"/>
    </row>
    <row r="10" spans="1:12" s="743" customFormat="1" ht="15.5" x14ac:dyDescent="0.35">
      <c r="A10" s="749" t="s">
        <v>773</v>
      </c>
      <c r="B10" s="750" t="str" cm="1">
        <f t="array" ref="B10">_xlfn.IFS(
Content_!$D$7=1, VLOOKUP(Emissions!$A10, Translation!$A:$S, Emissions!B$1, FALSE),
Content_!$D$7=2, VLOOKUP(Emissions!$A10, Translation!$A:$S, Emissions!B$1 + 6, FALSE),
   Content_!$D$7=3, VLOOKUP(Emissions!$A10, Translation!$A:$S, Emissions!B$1 + 12, FALSE)
)</f>
        <v>по видам парниковых газов:</v>
      </c>
      <c r="C10" s="751"/>
      <c r="D10" s="752"/>
      <c r="E10" s="752"/>
      <c r="F10" s="752"/>
      <c r="G10" s="753"/>
      <c r="H10" s="742"/>
      <c r="I10" s="742"/>
      <c r="J10" s="742"/>
      <c r="K10" s="742"/>
      <c r="L10" s="742"/>
    </row>
    <row r="11" spans="1:12" ht="14.5" x14ac:dyDescent="0.35">
      <c r="A11" s="754" t="s">
        <v>776</v>
      </c>
      <c r="B11" s="755" t="str" cm="1">
        <f t="array" ref="B11">_xlfn.IFS(
Content_!$D$7=1, VLOOKUP(Emissions!$A11, Translation!$A:$S, Emissions!B$1, FALSE),
Content_!$D$7=2, VLOOKUP(Emissions!$A11, Translation!$A:$S, Emissions!B$1 + 6, FALSE),
   Content_!$D$7=3, VLOOKUP(Emissions!$A11, Translation!$A:$S, Emissions!B$1 + 12, FALSE)
)</f>
        <v>Углекислый газ (CO2)</v>
      </c>
      <c r="C11" s="756" t="str" cm="1">
        <f t="array" ref="C11">_xlfn.IFS(
Content_!$D$7=1, VLOOKUP(Emissions!$A11, Translation!$A:$S, Emissions!C$1, FALSE),
Content_!$D$7=2, VLOOKUP(Emissions!$A11, Translation!$A:$S, Emissions!C$1 + 6, FALSE),
   Content_!$D$7=3, VLOOKUP(Emissions!$A11, Translation!$A:$S, Emissions!C$1 + 12, FALSE)
)</f>
        <v xml:space="preserve"> млн т СО2-экв</v>
      </c>
      <c r="D11" s="757">
        <v>42.79993356916772</v>
      </c>
      <c r="E11" s="757">
        <v>45.528965549558812</v>
      </c>
      <c r="F11" s="757">
        <v>45.909934135264272</v>
      </c>
      <c r="G11" s="758">
        <v>45.827256238644352</v>
      </c>
    </row>
    <row r="12" spans="1:12" x14ac:dyDescent="0.3">
      <c r="A12" s="442" t="s">
        <v>777</v>
      </c>
      <c r="B12" s="755" t="str" cm="1">
        <f t="array" ref="B12">_xlfn.IFS(
Content_!$D$7=1, VLOOKUP(Emissions!$A12, Translation!$A:$S, Emissions!B$1, FALSE),
Content_!$D$7=2, VLOOKUP(Emissions!$A12, Translation!$A:$S, Emissions!B$1 + 6, FALSE),
   Content_!$D$7=3, VLOOKUP(Emissions!$A12, Translation!$A:$S, Emissions!B$1 + 12, FALSE)
)</f>
        <v>Метан (CH4)</v>
      </c>
      <c r="C12" s="756" t="str" cm="1">
        <f t="array" ref="C12">_xlfn.IFS(
Content_!$D$7=1, VLOOKUP(Emissions!$A12, Translation!$A:$S, Emissions!C$1, FALSE),
Content_!$D$7=2, VLOOKUP(Emissions!$A12, Translation!$A:$S, Emissions!C$1 + 6, FALSE),
   Content_!$D$7=3, VLOOKUP(Emissions!$A12, Translation!$A:$S, Emissions!C$1 + 12, FALSE)
)</f>
        <v xml:space="preserve"> млн т СО2-экв</v>
      </c>
      <c r="D12" s="757">
        <v>12.929654949282938</v>
      </c>
      <c r="E12" s="757">
        <v>15.277643738930223</v>
      </c>
      <c r="F12" s="757">
        <v>4.2418545493385595</v>
      </c>
      <c r="G12" s="758">
        <v>6.1455373541271019</v>
      </c>
    </row>
    <row r="13" spans="1:12" x14ac:dyDescent="0.3">
      <c r="A13" s="418" t="s">
        <v>774</v>
      </c>
      <c r="B13" s="755" t="str" cm="1">
        <f t="array" ref="B13">_xlfn.IFS(
Content_!$D$7=1, VLOOKUP(Emissions!$A13, Translation!$A:$S, Emissions!B$1, FALSE),
Content_!$D$7=2, VLOOKUP(Emissions!$A13, Translation!$A:$S, Emissions!B$1 + 6, FALSE),
   Content_!$D$7=3, VLOOKUP(Emissions!$A13, Translation!$A:$S, Emissions!B$1 + 12, FALSE)
)</f>
        <v>Закись азота (N2O)</v>
      </c>
      <c r="C13" s="756" t="str" cm="1">
        <f t="array" ref="C13">_xlfn.IFS(
Content_!$D$7=1, VLOOKUP(Emissions!$A13, Translation!$A:$S, Emissions!C$1, FALSE),
Content_!$D$7=2, VLOOKUP(Emissions!$A13, Translation!$A:$S, Emissions!C$1 + 6, FALSE),
   Content_!$D$7=3, VLOOKUP(Emissions!$A13, Translation!$A:$S, Emissions!C$1 + 12, FALSE)
)</f>
        <v xml:space="preserve"> млн т СО2-экв</v>
      </c>
      <c r="D13" s="759">
        <v>0.55778130435796369</v>
      </c>
      <c r="E13" s="759">
        <v>0.78739449502821579</v>
      </c>
      <c r="F13" s="759">
        <v>0.42992586145925449</v>
      </c>
      <c r="G13" s="760">
        <v>0.3145648817673235</v>
      </c>
    </row>
    <row r="14" spans="1:12" s="743" customFormat="1" ht="15.5" x14ac:dyDescent="0.35">
      <c r="A14" s="418" t="s">
        <v>778</v>
      </c>
      <c r="B14" s="761" t="str" cm="1">
        <f t="array" ref="B14">_xlfn.IFS(
Content_!$D$7=1, VLOOKUP(Emissions!$A14, Translation!$A:$S, Emissions!B$1, FALSE),
Content_!$D$7=2, VLOOKUP(Emissions!$A14, Translation!$A:$S, Emissions!B$1 + 6, FALSE),
   Content_!$D$7=3, VLOOKUP(Emissions!$A14, Translation!$A:$S, Emissions!B$1 + 12, FALSE)
)</f>
        <v>по сегментам деятельности:</v>
      </c>
      <c r="C14" s="762"/>
      <c r="D14" s="753"/>
      <c r="E14" s="753"/>
      <c r="F14" s="753"/>
      <c r="G14" s="753"/>
      <c r="H14" s="442"/>
    </row>
    <row r="15" spans="1:12" x14ac:dyDescent="0.3">
      <c r="A15" s="418" t="s">
        <v>779</v>
      </c>
      <c r="B15" s="763" t="str" cm="1">
        <f t="array" ref="B15">_xlfn.IFS(
Content_!$D$7=1, VLOOKUP(Emissions!$A15, Translation!$A:$S, Emissions!B$1, FALSE),
Content_!$D$7=2, VLOOKUP(Emissions!$A15, Translation!$A:$S, Emissions!B$1 + 6, FALSE),
   Content_!$D$7=3, VLOOKUP(Emissions!$A15, Translation!$A:$S, Emissions!B$1 + 12, FALSE)
)</f>
        <v>Разведка и добыча нефти и газа</v>
      </c>
      <c r="C15" s="756" t="str" cm="1">
        <f t="array" ref="C15">_xlfn.IFS(
Content_!$D$7=1, VLOOKUP(Emissions!$A15, Translation!$A:$S, Emissions!C$1, FALSE),
Content_!$D$7=2, VLOOKUP(Emissions!$A15, Translation!$A:$S, Emissions!C$1 + 6, FALSE),
   Content_!$D$7=3, VLOOKUP(Emissions!$A15, Translation!$A:$S, Emissions!C$1 + 12, FALSE)
)</f>
        <v xml:space="preserve"> млн т СО2-экв</v>
      </c>
      <c r="D15" s="764">
        <v>4.0843369999999997</v>
      </c>
      <c r="E15" s="764">
        <v>4.3099769999999999</v>
      </c>
      <c r="F15" s="764">
        <v>2.8</v>
      </c>
      <c r="G15" s="765">
        <v>3.4409999999999998</v>
      </c>
    </row>
    <row r="16" spans="1:12" x14ac:dyDescent="0.3">
      <c r="A16" s="442" t="s">
        <v>780</v>
      </c>
      <c r="B16" s="766" t="str" cm="1">
        <f t="array" ref="B16">_xlfn.IFS(
Content_!$D$7=1, VLOOKUP(Emissions!$A16, Translation!$A:$S, Emissions!B$1, FALSE),
Content_!$D$7=2, VLOOKUP(Emissions!$A16, Translation!$A:$S, Emissions!B$1 + 6, FALSE),
   Content_!$D$7=3, VLOOKUP(Emissions!$A16, Translation!$A:$S, Emissions!B$1 + 12, FALSE)
)</f>
        <v>Переработка нефти</v>
      </c>
      <c r="C16" s="756" t="str" cm="1">
        <f t="array" ref="C16">_xlfn.IFS(
Content_!$D$7=1, VLOOKUP(Emissions!$A16, Translation!$A:$S, Emissions!C$1, FALSE),
Content_!$D$7=2, VLOOKUP(Emissions!$A16, Translation!$A:$S, Emissions!C$1 + 6, FALSE),
   Content_!$D$7=3, VLOOKUP(Emissions!$A16, Translation!$A:$S, Emissions!C$1 + 12, FALSE)
)</f>
        <v xml:space="preserve"> млн т СО2-экв</v>
      </c>
      <c r="D16" s="759">
        <v>6.160629000000001</v>
      </c>
      <c r="E16" s="759">
        <v>6.1282630000000013</v>
      </c>
      <c r="F16" s="759">
        <v>5.1749999999999998</v>
      </c>
      <c r="G16" s="758">
        <v>5.0866562483853102</v>
      </c>
    </row>
    <row r="17" spans="1:15" x14ac:dyDescent="0.3">
      <c r="A17" s="418" t="s">
        <v>781</v>
      </c>
      <c r="B17" s="766" t="str" cm="1">
        <f t="array" ref="B17">_xlfn.IFS(
Content_!$D$7=1, VLOOKUP(Emissions!$A17, Translation!$A:$S, Emissions!B$1, FALSE),
Content_!$D$7=2, VLOOKUP(Emissions!$A17, Translation!$A:$S, Emissions!B$1 + 6, FALSE),
   Content_!$D$7=3, VLOOKUP(Emissions!$A17, Translation!$A:$S, Emissions!B$1 + 12, FALSE)
)</f>
        <v>Транспортировка нефти</v>
      </c>
      <c r="C17" s="756" t="str" cm="1">
        <f t="array" ref="C17">_xlfn.IFS(
Content_!$D$7=1, VLOOKUP(Emissions!$A17, Translation!$A:$S, Emissions!C$1, FALSE),
Content_!$D$7=2, VLOOKUP(Emissions!$A17, Translation!$A:$S, Emissions!C$1 + 6, FALSE),
   Content_!$D$7=3, VLOOKUP(Emissions!$A17, Translation!$A:$S, Emissions!C$1 + 12, FALSE)
)</f>
        <v xml:space="preserve"> млн т СО2-экв</v>
      </c>
      <c r="D17" s="759">
        <v>0.166023</v>
      </c>
      <c r="E17" s="759">
        <v>0.17205899999999999</v>
      </c>
      <c r="F17" s="759">
        <v>0.1</v>
      </c>
      <c r="G17" s="758">
        <v>0.104</v>
      </c>
    </row>
    <row r="18" spans="1:15" x14ac:dyDescent="0.3">
      <c r="A18" s="418" t="s">
        <v>782</v>
      </c>
      <c r="B18" s="766" t="str" cm="1">
        <f t="array" ref="B18">_xlfn.IFS(
Content_!$D$7=1, VLOOKUP(Emissions!$A18, Translation!$A:$S, Emissions!B$1, FALSE),
Content_!$D$7=2, VLOOKUP(Emissions!$A18, Translation!$A:$S, Emissions!B$1 + 6, FALSE),
   Content_!$D$7=3, VLOOKUP(Emissions!$A18, Translation!$A:$S, Emissions!B$1 + 12, FALSE)
)</f>
        <v>Транспортировка газа</v>
      </c>
      <c r="C18" s="756" t="str" cm="1">
        <f t="array" ref="C18">_xlfn.IFS(
Content_!$D$7=1, VLOOKUP(Emissions!$A18, Translation!$A:$S, Emissions!C$1, FALSE),
Content_!$D$7=2, VLOOKUP(Emissions!$A18, Translation!$A:$S, Emissions!C$1 + 6, FALSE),
   Content_!$D$7=3, VLOOKUP(Emissions!$A18, Translation!$A:$S, Emissions!C$1 + 12, FALSE)
)</f>
        <v xml:space="preserve"> млн т СО2-экв</v>
      </c>
      <c r="D18" s="759">
        <v>4.5093238285999995</v>
      </c>
      <c r="E18" s="759">
        <v>7.3758226614399991</v>
      </c>
      <c r="F18" s="759">
        <v>5.1377840972749018</v>
      </c>
      <c r="G18" s="758">
        <v>6.1741551300000008</v>
      </c>
    </row>
    <row r="19" spans="1:15" x14ac:dyDescent="0.3">
      <c r="A19" s="418" t="s">
        <v>1354</v>
      </c>
      <c r="B19" s="766" t="str" cm="1">
        <f t="array" ref="B19">_xlfn.IFS(
Content_!$D$7=1, VLOOKUP(Emissions!$A19, Translation!$A:$S, Emissions!B$1, FALSE),
Content_!$D$7=2, VLOOKUP(Emissions!$A19, Translation!$A:$S, Emissions!B$1 + 6, FALSE),
   Content_!$D$7=3, VLOOKUP(Emissions!$A19, Translation!$A:$S, Emissions!B$1 + 12, FALSE)
)</f>
        <v>Разведка и добыча урана</v>
      </c>
      <c r="C19" s="756" t="str" cm="1">
        <f t="array" ref="C19">_xlfn.IFS(
Content_!$D$7=1, VLOOKUP(Emissions!$A19, Translation!$A:$S, Emissions!C$1, FALSE),
Content_!$D$7=2, VLOOKUP(Emissions!$A19, Translation!$A:$S, Emissions!C$1 + 6, FALSE),
   Content_!$D$7=3, VLOOKUP(Emissions!$A19, Translation!$A:$S, Emissions!C$1 + 12, FALSE)
)</f>
        <v xml:space="preserve"> млн т СО2-экв</v>
      </c>
      <c r="D19" s="759">
        <v>9.1999999999999998E-2</v>
      </c>
      <c r="E19" s="759">
        <v>0.106</v>
      </c>
      <c r="F19" s="759">
        <v>0.09</v>
      </c>
      <c r="G19" s="758">
        <v>0.120617589864275</v>
      </c>
      <c r="H19" s="767"/>
    </row>
    <row r="20" spans="1:15" x14ac:dyDescent="0.3">
      <c r="A20" s="418" t="s">
        <v>1355</v>
      </c>
      <c r="B20" s="766" t="str" cm="1">
        <f t="array" ref="B20">_xlfn.IFS(
Content_!$D$7=1, VLOOKUP(Emissions!$A20, Translation!$A:$S, Emissions!B$1, FALSE),
Content_!$D$7=2, VLOOKUP(Emissions!$A20, Translation!$A:$S, Emissions!B$1 + 6, FALSE),
   Content_!$D$7=3, VLOOKUP(Emissions!$A20, Translation!$A:$S, Emissions!B$1 + 12, FALSE)
)</f>
        <v>Производство электроэнергии</v>
      </c>
      <c r="C20" s="756" t="str" cm="1">
        <f t="array" ref="C20">_xlfn.IFS(
Content_!$D$7=1, VLOOKUP(Emissions!$A20, Translation!$A:$S, Emissions!C$1, FALSE),
Content_!$D$7=2, VLOOKUP(Emissions!$A20, Translation!$A:$S, Emissions!C$1 + 6, FALSE),
   Content_!$D$7=3, VLOOKUP(Emissions!$A20, Translation!$A:$S, Emissions!C$1 + 12, FALSE)
)</f>
        <v xml:space="preserve"> млн т СО2-экв</v>
      </c>
      <c r="D20" s="759">
        <v>26.252765834393117</v>
      </c>
      <c r="E20" s="759">
        <v>30.727579997086625</v>
      </c>
      <c r="F20" s="759">
        <v>30.668313665801403</v>
      </c>
      <c r="G20" s="758">
        <v>30.400017552552761</v>
      </c>
    </row>
    <row r="21" spans="1:15" x14ac:dyDescent="0.3">
      <c r="A21" s="418" t="s">
        <v>1356</v>
      </c>
      <c r="B21" s="766" t="str" cm="1">
        <f t="array" ref="B21">_xlfn.IFS(
Content_!$D$7=1, VLOOKUP(Emissions!$A21, Translation!$A:$S, Emissions!B$1, FALSE),
Content_!$D$7=2, VLOOKUP(Emissions!$A21, Translation!$A:$S, Emissions!B$1 + 6, FALSE),
   Content_!$D$7=3, VLOOKUP(Emissions!$A21, Translation!$A:$S, Emissions!B$1 + 12, FALSE)
)</f>
        <v>Производство теплоэнергии</v>
      </c>
      <c r="C21" s="756" t="str" cm="1">
        <f t="array" ref="C21">_xlfn.IFS(
Content_!$D$7=1, VLOOKUP(Emissions!$A21, Translation!$A:$S, Emissions!C$1, FALSE),
Content_!$D$7=2, VLOOKUP(Emissions!$A21, Translation!$A:$S, Emissions!C$1 + 6, FALSE),
   Content_!$D$7=3, VLOOKUP(Emissions!$A21, Translation!$A:$S, Emissions!C$1 + 12, FALSE)
)</f>
        <v xml:space="preserve"> млн т СО2-экв</v>
      </c>
      <c r="D21" s="759">
        <v>2.571361</v>
      </c>
      <c r="E21" s="759">
        <v>1.8709819999999999</v>
      </c>
      <c r="F21" s="759">
        <v>1.8977120000000001</v>
      </c>
      <c r="G21" s="758">
        <v>2.028</v>
      </c>
    </row>
    <row r="22" spans="1:15" x14ac:dyDescent="0.3">
      <c r="A22" s="418" t="s">
        <v>1357</v>
      </c>
      <c r="B22" s="766" t="str" cm="1">
        <f t="array" ref="B22">_xlfn.IFS(
Content_!$D$7=1, VLOOKUP(Emissions!$A22, Translation!$A:$S, Emissions!B$1, FALSE),
Content_!$D$7=2, VLOOKUP(Emissions!$A22, Translation!$A:$S, Emissions!B$1 + 6, FALSE),
   Content_!$D$7=3, VLOOKUP(Emissions!$A22, Translation!$A:$S, Emissions!B$1 + 12, FALSE)
)</f>
        <v>Железнодорожные перевозки</v>
      </c>
      <c r="C22" s="756" t="str" cm="1">
        <f t="array" ref="C22">_xlfn.IFS(
Content_!$D$7=1, VLOOKUP(Emissions!$A22, Translation!$A:$S, Emissions!C$1, FALSE),
Content_!$D$7=2, VLOOKUP(Emissions!$A22, Translation!$A:$S, Emissions!C$1 + 6, FALSE),
   Content_!$D$7=3, VLOOKUP(Emissions!$A22, Translation!$A:$S, Emissions!C$1 + 12, FALSE)
)</f>
        <v xml:space="preserve"> млн т СО2-экв</v>
      </c>
      <c r="D22" s="759">
        <v>0</v>
      </c>
      <c r="E22" s="759">
        <v>2.280211</v>
      </c>
      <c r="F22" s="759">
        <v>2.234067</v>
      </c>
      <c r="G22" s="758">
        <v>2.2454259986</v>
      </c>
    </row>
    <row r="23" spans="1:15" x14ac:dyDescent="0.3">
      <c r="A23" s="418" t="s">
        <v>1358</v>
      </c>
      <c r="B23" s="766" t="str" cm="1">
        <f t="array" ref="B23">_xlfn.IFS(
Content_!$D$7=1, VLOOKUP(Emissions!$A23, Translation!$A:$S, Emissions!B$1, FALSE),
Content_!$D$7=2, VLOOKUP(Emissions!$A23, Translation!$A:$S, Emissions!B$1 + 6, FALSE),
   Content_!$D$7=3, VLOOKUP(Emissions!$A23, Translation!$A:$S, Emissions!B$1 + 12, FALSE)
)</f>
        <v>Пассажирские авиаперевозки</v>
      </c>
      <c r="C23" s="756" t="str" cm="1">
        <f t="array" ref="C23">_xlfn.IFS(
Content_!$D$7=1, VLOOKUP(Emissions!$A23, Translation!$A:$S, Emissions!C$1, FALSE),
Content_!$D$7=2, VLOOKUP(Emissions!$A23, Translation!$A:$S, Emissions!C$1 + 6, FALSE),
   Content_!$D$7=3, VLOOKUP(Emissions!$A23, Translation!$A:$S, Emissions!C$1 + 12, FALSE)
)</f>
        <v xml:space="preserve"> млн т СО2-экв</v>
      </c>
      <c r="D23" s="759">
        <v>0.54423500000000002</v>
      </c>
      <c r="E23" s="759">
        <v>0.83642899999999998</v>
      </c>
      <c r="F23" s="759">
        <v>1.0155069999999999</v>
      </c>
      <c r="G23" s="758">
        <v>1.1177072000000001</v>
      </c>
    </row>
    <row r="24" spans="1:15" x14ac:dyDescent="0.3">
      <c r="A24" s="418" t="s">
        <v>1359</v>
      </c>
      <c r="B24" s="766" t="str" cm="1">
        <f t="array" ref="B24">_xlfn.IFS(
Content_!$D$7=1, VLOOKUP(Emissions!$A24, Translation!$A:$S, Emissions!B$1, FALSE),
Content_!$D$7=2, VLOOKUP(Emissions!$A24, Translation!$A:$S, Emissions!B$1 + 6, FALSE),
   Content_!$D$7=3, VLOOKUP(Emissions!$A24, Translation!$A:$S, Emissions!B$1 + 12, FALSE)
)</f>
        <v>Телекоммуникационные услуги</v>
      </c>
      <c r="C24" s="756" t="str" cm="1">
        <f t="array" ref="C24">_xlfn.IFS(
Content_!$D$7=1, VLOOKUP(Emissions!$A24, Translation!$A:$S, Emissions!C$1, FALSE),
Content_!$D$7=2, VLOOKUP(Emissions!$A24, Translation!$A:$S, Emissions!C$1 + 6, FALSE),
   Content_!$D$7=3, VLOOKUP(Emissions!$A24, Translation!$A:$S, Emissions!C$1 + 12, FALSE)
)</f>
        <v xml:space="preserve"> млн т СО2-экв</v>
      </c>
      <c r="D24" s="759">
        <v>2.5028957999999997E-2</v>
      </c>
      <c r="E24" s="759">
        <v>2.980023E-2</v>
      </c>
      <c r="F24" s="759">
        <v>2.8291E-2</v>
      </c>
      <c r="G24" s="758">
        <v>3.1903976000000001E-2</v>
      </c>
    </row>
    <row r="25" spans="1:15" x14ac:dyDescent="0.3">
      <c r="A25" s="418" t="s">
        <v>1360</v>
      </c>
      <c r="B25" s="766" t="str" cm="1">
        <f t="array" ref="B25">_xlfn.IFS(
Content_!$D$7=1, VLOOKUP(Emissions!$A25, Translation!$A:$S, Emissions!B$1, FALSE),
Content_!$D$7=2, VLOOKUP(Emissions!$A25, Translation!$A:$S, Emissions!B$1 + 6, FALSE),
   Content_!$D$7=3, VLOOKUP(Emissions!$A25, Translation!$A:$S, Emissions!B$1 + 12, FALSE)
)</f>
        <v>Сектор передачи электрической энергии</v>
      </c>
      <c r="C25" s="756" t="str" cm="1">
        <f t="array" ref="C25">_xlfn.IFS(
Content_!$D$7=1, VLOOKUP(Emissions!$A25, Translation!$A:$S, Emissions!C$1, FALSE),
Content_!$D$7=2, VLOOKUP(Emissions!$A25, Translation!$A:$S, Emissions!C$1 + 6, FALSE),
   Content_!$D$7=3, VLOOKUP(Emissions!$A25, Translation!$A:$S, Emissions!C$1 + 12, FALSE)
)</f>
        <v xml:space="preserve"> млн т СО2-экв</v>
      </c>
      <c r="D25" s="759">
        <v>8.4700000000000001E-3</v>
      </c>
      <c r="E25" s="759">
        <v>9.1441999999999999E-3</v>
      </c>
      <c r="F25" s="759">
        <v>8.8869999999999991E-3</v>
      </c>
      <c r="G25" s="758">
        <v>8.766809900000002E-3</v>
      </c>
    </row>
    <row r="26" spans="1:15" x14ac:dyDescent="0.3">
      <c r="A26" s="418" t="s">
        <v>1361</v>
      </c>
      <c r="B26" s="766" t="str" cm="1">
        <f t="array" ref="B26">_xlfn.IFS(
Content_!$D$7=1, VLOOKUP(Emissions!$A26, Translation!$A:$S, Emissions!B$1, FALSE),
Content_!$D$7=2, VLOOKUP(Emissions!$A26, Translation!$A:$S, Emissions!B$1 + 6, FALSE),
   Content_!$D$7=3, VLOOKUP(Emissions!$A26, Translation!$A:$S, Emissions!B$1 + 12, FALSE)
)</f>
        <v>Производство химической продукции</v>
      </c>
      <c r="C26" s="756" t="str" cm="1">
        <f t="array" ref="C26">_xlfn.IFS(
Content_!$D$7=1, VLOOKUP(Emissions!$A26, Translation!$A:$S, Emissions!C$1, FALSE),
Content_!$D$7=2, VLOOKUP(Emissions!$A26, Translation!$A:$S, Emissions!C$1 + 6, FALSE),
   Content_!$D$7=3, VLOOKUP(Emissions!$A26, Translation!$A:$S, Emissions!C$1 + 12, FALSE)
)</f>
        <v xml:space="preserve"> млн т СО2-экв</v>
      </c>
      <c r="D26" s="759">
        <v>2.49336486927118E-4</v>
      </c>
      <c r="E26" s="759">
        <v>3.9879071337258154E-4</v>
      </c>
      <c r="F26" s="759">
        <v>3.8996347859729911E-4</v>
      </c>
      <c r="G26" s="758">
        <v>2.5779373643858305E-4</v>
      </c>
    </row>
    <row r="27" spans="1:15" x14ac:dyDescent="0.3">
      <c r="A27" s="418" t="s">
        <v>1362</v>
      </c>
      <c r="B27" s="766" t="str" cm="1">
        <f t="array" ref="B27">_xlfn.IFS(
Content_!$D$7=1, VLOOKUP(Emissions!$A27, Translation!$A:$S, Emissions!B$1, FALSE),
Content_!$D$7=2, VLOOKUP(Emissions!$A27, Translation!$A:$S, Emissions!B$1 + 6, FALSE),
   Content_!$D$7=3, VLOOKUP(Emissions!$A27, Translation!$A:$S, Emissions!B$1 + 12, FALSE)
)</f>
        <v>Добыча угля</v>
      </c>
      <c r="C27" s="756" t="str" cm="1">
        <f t="array" ref="C27">_xlfn.IFS(
Content_!$D$7=1, VLOOKUP(Emissions!$A27, Translation!$A:$S, Emissions!C$1, FALSE),
Content_!$D$7=2, VLOOKUP(Emissions!$A27, Translation!$A:$S, Emissions!C$1 + 6, FALSE),
   Content_!$D$7=3, VLOOKUP(Emissions!$A27, Translation!$A:$S, Emissions!C$1 + 12, FALSE)
)</f>
        <v xml:space="preserve"> млн т СО2-экв</v>
      </c>
      <c r="D27" s="759">
        <v>11.871985</v>
      </c>
      <c r="E27" s="759">
        <v>7.7459579999999999</v>
      </c>
      <c r="F27" s="759">
        <v>1.4236789999999999</v>
      </c>
      <c r="G27" s="758">
        <v>1.526</v>
      </c>
    </row>
    <row r="28" spans="1:15" ht="28" x14ac:dyDescent="0.3">
      <c r="A28" s="418" t="s">
        <v>1363</v>
      </c>
      <c r="B28" s="768" t="str" cm="1">
        <f t="array" ref="B28">_xlfn.IFS(
Content_!$D$7=1, VLOOKUP(Emissions!$A28, Translation!$A:$S, Emissions!B$1, FALSE),
Content_!$D$7=2, VLOOKUP(Emissions!$A28, Translation!$A:$S, Emissions!B$1 + 6, FALSE),
   Content_!$D$7=3, VLOOKUP(Emissions!$A28, Translation!$A:$S, Emissions!B$1 + 12, FALSE)
)</f>
        <v>Металлургические проекты (только для Тау-Кен Алтын, Tau-Ken Temir на простое)</v>
      </c>
      <c r="C28" s="756" t="str" cm="1">
        <f t="array" ref="C28">_xlfn.IFS(
Content_!$D$7=1, VLOOKUP(Emissions!$A28, Translation!$A:$S, Emissions!C$1, FALSE),
Content_!$D$7=2, VLOOKUP(Emissions!$A28, Translation!$A:$S, Emissions!C$1 + 6, FALSE),
   Content_!$D$7=3, VLOOKUP(Emissions!$A28, Translation!$A:$S, Emissions!C$1 + 12, FALSE)
)</f>
        <v xml:space="preserve"> млн т СО2-экв</v>
      </c>
      <c r="D28" s="769">
        <v>1.0144453285644169E-3</v>
      </c>
      <c r="E28" s="769">
        <v>1.390304277254648E-3</v>
      </c>
      <c r="F28" s="769">
        <v>2.0906595071928055E-3</v>
      </c>
      <c r="G28" s="770">
        <v>2.8541E-3</v>
      </c>
    </row>
    <row r="29" spans="1:15" s="485" customFormat="1" x14ac:dyDescent="0.3">
      <c r="A29" s="418" t="s">
        <v>1364</v>
      </c>
      <c r="B29" s="851" t="str" cm="1">
        <f t="array" ref="B29">_xlfn.IFS(
Content_!$D$7=1, VLOOKUP(Emissions!$A29, Translation!$A:$S, Emissions!B$1, FALSE),
Content_!$D$7=2, VLOOKUP(Emissions!$A29, Translation!$A:$S, Emissions!B$1 + 6, FALSE),
   Content_!$D$7=3, VLOOKUP(Emissions!$A29, Translation!$A:$S, Emissions!B$1 + 12, FALSE)
)</f>
        <v>*Выбросы парниковых газов по Охватам 1 и 2 включают консолидированную информацию Фонда и контролируемых им портфельных компаний и/или организаций, находящихся под операционным управлением (контролем) компаний Группы Фонда.</v>
      </c>
      <c r="C29" s="852" cm="1">
        <f t="array" ref="C29">_xlfn.IFS(
Content_!$D$7=1, VLOOKUP(Emissions!$A29, Translation!$A:$S, Emissions!C$1, FALSE),
Content_!$D$7=2, VLOOKUP(Emissions!$A29, Translation!$A:$S, Emissions!C$1 + 6, FALSE),
   Content_!$D$7=3, VLOOKUP(Emissions!$A29, Translation!$A:$S, Emissions!C$1 + 12, FALSE)
)</f>
        <v>0</v>
      </c>
      <c r="D29" s="852" cm="1">
        <f t="array" ref="D29">_xlfn.IFS(
Content_!$D$7=1, VLOOKUP(Emissions!$A29, Translation!$A:$S, Emissions!D$1, FALSE),
Content_!$D$7=2, VLOOKUP(Emissions!$A29, Translation!$A:$S, Emissions!D$1 + 6, FALSE),
   Content_!$D$7=3, VLOOKUP(Emissions!$A29, Translation!$A:$S, Emissions!D$1 + 12, FALSE)
)</f>
        <v>0</v>
      </c>
      <c r="E29" s="852" cm="1">
        <f t="array" ref="E29">_xlfn.IFS(
Content_!$D$7=1, VLOOKUP(Emissions!$A29, Translation!$A:$S, Emissions!E$1, FALSE),
Content_!$D$7=2, VLOOKUP(Emissions!$A29, Translation!$A:$S, Emissions!E$1 + 6, FALSE),
   Content_!$D$7=3, VLOOKUP(Emissions!$A29, Translation!$A:$S, Emissions!E$1 + 12, FALSE)
)</f>
        <v>0</v>
      </c>
      <c r="F29" s="852" cm="1">
        <f t="array" ref="F29">_xlfn.IFS(
Content_!$D$7=1, VLOOKUP(Emissions!$A29, Translation!$A:$S, Emissions!F$1, FALSE),
Content_!$D$7=2, VLOOKUP(Emissions!$A29, Translation!$A:$S, Emissions!F$1 + 6, FALSE),
   Content_!$D$7=3, VLOOKUP(Emissions!$A29, Translation!$A:$S, Emissions!F$1 + 12, FALSE)
)</f>
        <v>0</v>
      </c>
      <c r="G29" s="852" cm="1">
        <f t="array" ref="G29">_xlfn.IFS(
Content_!$D$7=1, VLOOKUP(Emissions!$A29, Translation!$A:$S, Emissions!G$1, FALSE),
Content_!$D$7=2, VLOOKUP(Emissions!$A29, Translation!$A:$S, Emissions!G$1 + 6, FALSE),
   Content_!$D$7=3, VLOOKUP(Emissions!$A29, Translation!$A:$S, Emissions!G$1 + 12, FALSE)
)</f>
        <v>0</v>
      </c>
      <c r="H29" s="771"/>
    </row>
    <row r="30" spans="1:15" s="485" customFormat="1" ht="15.5" x14ac:dyDescent="0.3">
      <c r="A30" s="418" t="s">
        <v>1365</v>
      </c>
      <c r="B30" s="772" t="s">
        <v>854</v>
      </c>
      <c r="C30" s="602" t="str" cm="1">
        <f t="array" ref="C30">_xlfn.IFS(
Content_!$D$7=1, VLOOKUP(Emissions!$A30, Translation!$A:$S, Emissions!C$1, FALSE),
Content_!$D$7=2, VLOOKUP(Emissions!$A30, Translation!$A:$S, Emissions!C$1 + 6, FALSE),
   Content_!$D$7=3, VLOOKUP(Emissions!$A30, Translation!$A:$S, Emissions!C$1 + 12, FALSE)
)</f>
        <v>Единица измерения</v>
      </c>
      <c r="D30" s="660">
        <v>2020</v>
      </c>
      <c r="E30" s="660">
        <v>2021</v>
      </c>
      <c r="F30" s="660">
        <v>2022</v>
      </c>
      <c r="G30" s="660">
        <v>2023</v>
      </c>
    </row>
    <row r="31" spans="1:15" s="743" customFormat="1" ht="31" x14ac:dyDescent="0.35">
      <c r="A31" s="773" t="s">
        <v>1366</v>
      </c>
      <c r="B31" s="774" t="str" cm="1">
        <f t="array" ref="B31">_xlfn.IFS(
Content_!$D$7=1, VLOOKUP(Emissions!$A31, Translation!$A:$S, Emissions!B$1, FALSE),
Content_!$D$7=2, VLOOKUP(Emissions!$A31, Translation!$A:$S, Emissions!B$1 + 6, FALSE),
   Content_!$D$7=3, VLOOKUP(Emissions!$A31, Translation!$A:$S, Emissions!B$1 + 12, FALSE)
)</f>
        <v>Выбросы парниковых газов: Область охвата 2 (от покупной электроэнергии и тепла)*</v>
      </c>
      <c r="C31" s="410" t="str" cm="1">
        <f t="array" ref="C31">_xlfn.IFS(
Content_!$D$7=1, VLOOKUP(Emissions!$A31, Translation!$A:$S, Emissions!C$1, FALSE),
Content_!$D$7=2, VLOOKUP(Emissions!$A31, Translation!$A:$S, Emissions!C$1 + 6, FALSE),
   Content_!$D$7=3, VLOOKUP(Emissions!$A31, Translation!$A:$S, Emissions!C$1 + 12, FALSE)
)</f>
        <v xml:space="preserve"> млн т СО2-экв</v>
      </c>
      <c r="D31" s="753">
        <v>10.57</v>
      </c>
      <c r="E31" s="753">
        <v>10.65</v>
      </c>
      <c r="F31" s="753">
        <v>10.130000000000001</v>
      </c>
      <c r="G31" s="775">
        <v>9.9700000000000006</v>
      </c>
      <c r="H31" s="742"/>
      <c r="I31" s="742"/>
      <c r="J31" s="742"/>
      <c r="K31" s="742"/>
      <c r="L31" s="742"/>
      <c r="M31" s="442"/>
      <c r="N31" s="442"/>
      <c r="O31" s="442"/>
    </row>
    <row r="32" spans="1:15" s="743" customFormat="1" x14ac:dyDescent="0.3">
      <c r="A32" s="773" t="s">
        <v>1367</v>
      </c>
      <c r="B32" s="776" t="str" cm="1">
        <f t="array" ref="B32">_xlfn.IFS(
Content_!$D$7=1, VLOOKUP(Emissions!$A32, Translation!$A:$S, Emissions!B$1, FALSE),
Content_!$D$7=2, VLOOKUP(Emissions!$A32, Translation!$A:$S, Emissions!B$1 + 6, FALSE),
   Content_!$D$7=3, VLOOKUP(Emissions!$A32, Translation!$A:$S, Emissions!B$1 + 12, FALSE)
)</f>
        <v>по видам энергии:</v>
      </c>
      <c r="C32" s="777"/>
      <c r="D32" s="753"/>
      <c r="E32" s="753"/>
      <c r="F32" s="753"/>
      <c r="G32" s="753"/>
      <c r="H32" s="742"/>
      <c r="I32" s="742"/>
      <c r="J32" s="742"/>
      <c r="K32" s="742"/>
      <c r="L32" s="742"/>
      <c r="M32" s="442"/>
      <c r="N32" s="442"/>
      <c r="O32" s="442"/>
    </row>
    <row r="33" spans="1:15" x14ac:dyDescent="0.3">
      <c r="A33" s="442" t="s">
        <v>1368</v>
      </c>
      <c r="B33" s="755" t="str" cm="1">
        <f t="array" ref="B33">_xlfn.IFS(
Content_!$D$7=1, VLOOKUP(Emissions!$A33, Translation!$A:$S, Emissions!B$1, FALSE),
Content_!$D$7=2, VLOOKUP(Emissions!$A33, Translation!$A:$S, Emissions!B$1 + 6, FALSE),
   Content_!$D$7=3, VLOOKUP(Emissions!$A33, Translation!$A:$S, Emissions!B$1 + 12, FALSE)
)</f>
        <v>Покупная электроэнергия</v>
      </c>
      <c r="C33" s="778" t="str" cm="1">
        <f t="array" ref="C33">_xlfn.IFS(
Content_!$D$7=1, VLOOKUP(Emissions!$A33, Translation!$A:$S, Emissions!C$1, FALSE),
Content_!$D$7=2, VLOOKUP(Emissions!$A33, Translation!$A:$S, Emissions!C$1 + 6, FALSE),
   Content_!$D$7=3, VLOOKUP(Emissions!$A33, Translation!$A:$S, Emissions!C$1 + 12, FALSE)
)</f>
        <v xml:space="preserve"> млн т СО2-экв</v>
      </c>
      <c r="D33" s="757">
        <v>9.8665100605744609</v>
      </c>
      <c r="E33" s="757">
        <v>9.9588614314131672</v>
      </c>
      <c r="F33" s="757">
        <v>9.4850015198170006</v>
      </c>
      <c r="G33" s="758">
        <v>9.2756503420000005</v>
      </c>
      <c r="H33" s="779"/>
      <c r="I33" s="779"/>
      <c r="J33" s="779"/>
      <c r="K33" s="779"/>
      <c r="L33" s="779"/>
      <c r="M33" s="491"/>
      <c r="N33" s="491"/>
      <c r="O33" s="491"/>
    </row>
    <row r="34" spans="1:15" x14ac:dyDescent="0.3">
      <c r="A34" s="442" t="s">
        <v>1369</v>
      </c>
      <c r="B34" s="755" t="str" cm="1">
        <f t="array" ref="B34">_xlfn.IFS(
Content_!$D$7=1, VLOOKUP(Emissions!$A34, Translation!$A:$S, Emissions!B$1, FALSE),
Content_!$D$7=2, VLOOKUP(Emissions!$A34, Translation!$A:$S, Emissions!B$1 + 6, FALSE),
   Content_!$D$7=3, VLOOKUP(Emissions!$A34, Translation!$A:$S, Emissions!B$1 + 12, FALSE)
)</f>
        <v>Покупная тепловая энергия</v>
      </c>
      <c r="C34" s="778" t="str" cm="1">
        <f t="array" ref="C34">_xlfn.IFS(
Content_!$D$7=1, VLOOKUP(Emissions!$A34, Translation!$A:$S, Emissions!C$1, FALSE),
Content_!$D$7=2, VLOOKUP(Emissions!$A34, Translation!$A:$S, Emissions!C$1 + 6, FALSE),
   Content_!$D$7=3, VLOOKUP(Emissions!$A34, Translation!$A:$S, Emissions!C$1 + 12, FALSE)
)</f>
        <v xml:space="preserve"> млн т СО2-экв</v>
      </c>
      <c r="D34" s="757">
        <v>0.70421763600000009</v>
      </c>
      <c r="E34" s="757">
        <v>0.68905768999999994</v>
      </c>
      <c r="F34" s="757">
        <v>0.64304300000000014</v>
      </c>
      <c r="G34" s="758">
        <v>0.72540638662847501</v>
      </c>
      <c r="H34" s="780"/>
      <c r="I34" s="780"/>
      <c r="J34" s="780"/>
      <c r="K34" s="780"/>
      <c r="L34" s="780"/>
      <c r="M34" s="492"/>
      <c r="N34" s="492"/>
      <c r="O34" s="492"/>
    </row>
    <row r="35" spans="1:15" s="743" customFormat="1" x14ac:dyDescent="0.3">
      <c r="A35" s="418" t="s">
        <v>1370</v>
      </c>
      <c r="B35" s="776" t="str" cm="1">
        <f t="array" ref="B35">_xlfn.IFS(
Content_!$D$7=1, VLOOKUP(Emissions!$A35, Translation!$A:$S, Emissions!B$1, FALSE),
Content_!$D$7=2, VLOOKUP(Emissions!$A35, Translation!$A:$S, Emissions!B$1 + 6, FALSE),
   Content_!$D$7=3, VLOOKUP(Emissions!$A35, Translation!$A:$S, Emissions!B$1 + 12, FALSE)
)</f>
        <v>по сегментам деятельности:</v>
      </c>
      <c r="C35" s="777"/>
      <c r="D35" s="753"/>
      <c r="E35" s="753"/>
      <c r="F35" s="753"/>
      <c r="G35" s="753"/>
      <c r="H35" s="742"/>
      <c r="I35" s="742"/>
      <c r="J35" s="742"/>
      <c r="K35" s="742"/>
      <c r="L35" s="742"/>
      <c r="M35" s="497"/>
      <c r="N35" s="497"/>
      <c r="O35" s="497"/>
    </row>
    <row r="36" spans="1:15" x14ac:dyDescent="0.3">
      <c r="A36" s="418" t="s">
        <v>1371</v>
      </c>
      <c r="B36" s="763" t="str" cm="1">
        <f t="array" ref="B36">_xlfn.IFS(
Content_!$D$7=1, VLOOKUP(Emissions!$A36, Translation!$A:$S, Emissions!B$1, FALSE),
Content_!$D$7=2, VLOOKUP(Emissions!$A36, Translation!$A:$S, Emissions!B$1 + 6, FALSE),
   Content_!$D$7=3, VLOOKUP(Emissions!$A36, Translation!$A:$S, Emissions!B$1 + 12, FALSE)
)</f>
        <v>Разведка и добыча нефти и газа</v>
      </c>
      <c r="C36" s="778" t="str" cm="1">
        <f t="array" ref="C36">_xlfn.IFS(
Content_!$D$7=1, VLOOKUP(Emissions!$A36, Translation!$A:$S, Emissions!C$1, FALSE),
Content_!$D$7=2, VLOOKUP(Emissions!$A36, Translation!$A:$S, Emissions!C$1 + 6, FALSE),
   Content_!$D$7=3, VLOOKUP(Emissions!$A36, Translation!$A:$S, Emissions!C$1 + 12, FALSE)
)</f>
        <v xml:space="preserve"> млн т СО2-экв</v>
      </c>
      <c r="D36" s="781">
        <v>1.439052</v>
      </c>
      <c r="E36" s="781">
        <v>1.382531</v>
      </c>
      <c r="F36" s="781">
        <v>1.26</v>
      </c>
      <c r="G36" s="765">
        <v>1.379343</v>
      </c>
      <c r="H36" s="779"/>
      <c r="I36" s="779"/>
      <c r="J36" s="779"/>
      <c r="K36" s="779"/>
      <c r="L36" s="779"/>
      <c r="M36" s="491"/>
      <c r="N36" s="491"/>
      <c r="O36" s="491"/>
    </row>
    <row r="37" spans="1:15" x14ac:dyDescent="0.3">
      <c r="A37" s="442" t="s">
        <v>1372</v>
      </c>
      <c r="B37" s="782" t="str" cm="1">
        <f t="array" ref="B37">_xlfn.IFS(
Content_!$D$7=1, VLOOKUP(Emissions!$A37, Translation!$A:$S, Emissions!B$1, FALSE),
Content_!$D$7=2, VLOOKUP(Emissions!$A37, Translation!$A:$S, Emissions!B$1 + 6, FALSE),
   Content_!$D$7=3, VLOOKUP(Emissions!$A37, Translation!$A:$S, Emissions!B$1 + 12, FALSE)
)</f>
        <v>Переработка нефти</v>
      </c>
      <c r="C37" s="778" t="str" cm="1">
        <f t="array" ref="C37">_xlfn.IFS(
Content_!$D$7=1, VLOOKUP(Emissions!$A37, Translation!$A:$S, Emissions!C$1, FALSE),
Content_!$D$7=2, VLOOKUP(Emissions!$A37, Translation!$A:$S, Emissions!C$1 + 6, FALSE),
   Content_!$D$7=3, VLOOKUP(Emissions!$A37, Translation!$A:$S, Emissions!C$1 + 12, FALSE)
)</f>
        <v xml:space="preserve"> млн т СО2-экв</v>
      </c>
      <c r="D37" s="757">
        <v>1.7752110000000001</v>
      </c>
      <c r="E37" s="757">
        <v>1.728626</v>
      </c>
      <c r="F37" s="757">
        <v>1.81</v>
      </c>
      <c r="G37" s="758">
        <v>1.806187</v>
      </c>
    </row>
    <row r="38" spans="1:15" x14ac:dyDescent="0.3">
      <c r="A38" s="418" t="s">
        <v>1373</v>
      </c>
      <c r="B38" s="782" t="str" cm="1">
        <f t="array" ref="B38">_xlfn.IFS(
Content_!$D$7=1, VLOOKUP(Emissions!$A38, Translation!$A:$S, Emissions!B$1, FALSE),
Content_!$D$7=2, VLOOKUP(Emissions!$A38, Translation!$A:$S, Emissions!B$1 + 6, FALSE),
   Content_!$D$7=3, VLOOKUP(Emissions!$A38, Translation!$A:$S, Emissions!B$1 + 12, FALSE)
)</f>
        <v>Транспортировка нефти</v>
      </c>
      <c r="C38" s="778" t="str" cm="1">
        <f t="array" ref="C38">_xlfn.IFS(
Content_!$D$7=1, VLOOKUP(Emissions!$A38, Translation!$A:$S, Emissions!C$1, FALSE),
Content_!$D$7=2, VLOOKUP(Emissions!$A38, Translation!$A:$S, Emissions!C$1 + 6, FALSE),
   Content_!$D$7=3, VLOOKUP(Emissions!$A38, Translation!$A:$S, Emissions!C$1 + 12, FALSE)
)</f>
        <v xml:space="preserve"> млн т СО2-экв</v>
      </c>
      <c r="D38" s="757">
        <v>0.233874</v>
      </c>
      <c r="E38" s="757">
        <v>0.22955100000000001</v>
      </c>
      <c r="F38" s="757">
        <v>0.21</v>
      </c>
      <c r="G38" s="758">
        <v>0.239145</v>
      </c>
      <c r="H38" s="767"/>
    </row>
    <row r="39" spans="1:15" x14ac:dyDescent="0.3">
      <c r="A39" s="418" t="s">
        <v>1374</v>
      </c>
      <c r="B39" s="782" t="str" cm="1">
        <f t="array" ref="B39">_xlfn.IFS(
Content_!$D$7=1, VLOOKUP(Emissions!$A39, Translation!$A:$S, Emissions!B$1, FALSE),
Content_!$D$7=2, VLOOKUP(Emissions!$A39, Translation!$A:$S, Emissions!B$1 + 6, FALSE),
   Content_!$D$7=3, VLOOKUP(Emissions!$A39, Translation!$A:$S, Emissions!B$1 + 12, FALSE)
)</f>
        <v>Транспортировка газа</v>
      </c>
      <c r="C39" s="778" t="str" cm="1">
        <f t="array" ref="C39">_xlfn.IFS(
Content_!$D$7=1, VLOOKUP(Emissions!$A39, Translation!$A:$S, Emissions!C$1, FALSE),
Content_!$D$7=2, VLOOKUP(Emissions!$A39, Translation!$A:$S, Emissions!C$1 + 6, FALSE),
   Content_!$D$7=3, VLOOKUP(Emissions!$A39, Translation!$A:$S, Emissions!C$1 + 12, FALSE)
)</f>
        <v xml:space="preserve"> млн т СО2-экв</v>
      </c>
      <c r="D39" s="757">
        <v>9.6368947574461891E-2</v>
      </c>
      <c r="E39" s="757">
        <v>9.6308511413167111E-2</v>
      </c>
      <c r="F39" s="757">
        <v>5.9944998817000002E-2</v>
      </c>
      <c r="G39" s="758">
        <v>5.5949466628474998E-2</v>
      </c>
    </row>
    <row r="40" spans="1:15" x14ac:dyDescent="0.3">
      <c r="A40" s="418" t="s">
        <v>1375</v>
      </c>
      <c r="B40" s="782" t="str" cm="1">
        <f t="array" ref="B40">_xlfn.IFS(
Content_!$D$7=1, VLOOKUP(Emissions!$A40, Translation!$A:$S, Emissions!B$1, FALSE),
Content_!$D$7=2, VLOOKUP(Emissions!$A40, Translation!$A:$S, Emissions!B$1 + 6, FALSE),
   Content_!$D$7=3, VLOOKUP(Emissions!$A40, Translation!$A:$S, Emissions!B$1 + 12, FALSE)
)</f>
        <v>Разведка и добыча урана</v>
      </c>
      <c r="C40" s="778" t="str" cm="1">
        <f t="array" ref="C40">_xlfn.IFS(
Content_!$D$7=1, VLOOKUP(Emissions!$A40, Translation!$A:$S, Emissions!C$1, FALSE),
Content_!$D$7=2, VLOOKUP(Emissions!$A40, Translation!$A:$S, Emissions!C$1 + 6, FALSE),
   Content_!$D$7=3, VLOOKUP(Emissions!$A40, Translation!$A:$S, Emissions!C$1 + 12, FALSE)
)</f>
        <v xml:space="preserve"> млн т СО2-экв</v>
      </c>
      <c r="D40" s="757">
        <v>0.81988300000000003</v>
      </c>
      <c r="E40" s="757">
        <v>0.84255400000000003</v>
      </c>
      <c r="F40" s="757">
        <v>0.63275900000000007</v>
      </c>
      <c r="G40" s="758">
        <v>0.59663299999999997</v>
      </c>
    </row>
    <row r="41" spans="1:15" x14ac:dyDescent="0.3">
      <c r="A41" s="418" t="s">
        <v>1376</v>
      </c>
      <c r="B41" s="782" t="str" cm="1">
        <f t="array" ref="B41">_xlfn.IFS(
Content_!$D$7=1, VLOOKUP(Emissions!$A41, Translation!$A:$S, Emissions!B$1, FALSE),
Content_!$D$7=2, VLOOKUP(Emissions!$A41, Translation!$A:$S, Emissions!B$1 + 6, FALSE),
   Content_!$D$7=3, VLOOKUP(Emissions!$A41, Translation!$A:$S, Emissions!B$1 + 12, FALSE)
)</f>
        <v>Железнодорожные перевозки</v>
      </c>
      <c r="C41" s="778" t="str" cm="1">
        <f t="array" ref="C41">_xlfn.IFS(
Content_!$D$7=1, VLOOKUP(Emissions!$A41, Translation!$A:$S, Emissions!C$1, FALSE),
Content_!$D$7=2, VLOOKUP(Emissions!$A41, Translation!$A:$S, Emissions!C$1 + 6, FALSE),
   Content_!$D$7=3, VLOOKUP(Emissions!$A41, Translation!$A:$S, Emissions!C$1 + 12, FALSE)
)</f>
        <v xml:space="preserve"> млн т СО2-экв</v>
      </c>
      <c r="D41" s="757">
        <v>3.351</v>
      </c>
      <c r="E41" s="757">
        <v>3.25</v>
      </c>
      <c r="F41" s="757">
        <v>3.2839999999999998</v>
      </c>
      <c r="G41" s="758">
        <v>3.1179999999999999</v>
      </c>
    </row>
    <row r="42" spans="1:15" x14ac:dyDescent="0.3">
      <c r="A42" s="418" t="s">
        <v>1377</v>
      </c>
      <c r="B42" s="782" t="str" cm="1">
        <f t="array" ref="B42">_xlfn.IFS(
Content_!$D$7=1, VLOOKUP(Emissions!$A42, Translation!$A:$S, Emissions!B$1, FALSE),
Content_!$D$7=2, VLOOKUP(Emissions!$A42, Translation!$A:$S, Emissions!B$1 + 6, FALSE),
   Content_!$D$7=3, VLOOKUP(Emissions!$A42, Translation!$A:$S, Emissions!B$1 + 12, FALSE)
)</f>
        <v>Телекоммуникационные услуги</v>
      </c>
      <c r="C42" s="778" t="str" cm="1">
        <f t="array" ref="C42">_xlfn.IFS(
Content_!$D$7=1, VLOOKUP(Emissions!$A42, Translation!$A:$S, Emissions!C$1, FALSE),
Content_!$D$7=2, VLOOKUP(Emissions!$A42, Translation!$A:$S, Emissions!C$1 + 6, FALSE),
   Content_!$D$7=3, VLOOKUP(Emissions!$A42, Translation!$A:$S, Emissions!C$1 + 12, FALSE)
)</f>
        <v xml:space="preserve"> млн т СО2-экв</v>
      </c>
      <c r="D42" s="757">
        <v>0.21809124900000001</v>
      </c>
      <c r="E42" s="757">
        <v>0.22541660999999999</v>
      </c>
      <c r="F42" s="757">
        <v>0.20427600000000001</v>
      </c>
      <c r="G42" s="758">
        <v>0.23195669199999999</v>
      </c>
    </row>
    <row r="43" spans="1:15" x14ac:dyDescent="0.3">
      <c r="A43" s="418" t="s">
        <v>1378</v>
      </c>
      <c r="B43" s="782" t="str" cm="1">
        <f t="array" ref="B43">_xlfn.IFS(
Content_!$D$7=1, VLOOKUP(Emissions!$A43, Translation!$A:$S, Emissions!B$1, FALSE),
Content_!$D$7=2, VLOOKUP(Emissions!$A43, Translation!$A:$S, Emissions!B$1 + 6, FALSE),
   Content_!$D$7=3, VLOOKUP(Emissions!$A43, Translation!$A:$S, Emissions!B$1 + 12, FALSE)
)</f>
        <v>Сектор передачи электрической энергии</v>
      </c>
      <c r="C43" s="778" t="str" cm="1">
        <f t="array" ref="C43">_xlfn.IFS(
Content_!$D$7=1, VLOOKUP(Emissions!$A43, Translation!$A:$S, Emissions!C$1, FALSE),
Content_!$D$7=2, VLOOKUP(Emissions!$A43, Translation!$A:$S, Emissions!C$1 + 6, FALSE),
   Content_!$D$7=3, VLOOKUP(Emissions!$A43, Translation!$A:$S, Emissions!C$1 + 12, FALSE)
)</f>
        <v xml:space="preserve"> млн т СО2-экв</v>
      </c>
      <c r="D43" s="757">
        <v>2.606141</v>
      </c>
      <c r="E43" s="757">
        <v>2.8512569999999999</v>
      </c>
      <c r="F43" s="757">
        <v>2.6327275210000001</v>
      </c>
      <c r="G43" s="758">
        <v>2.54049857</v>
      </c>
    </row>
    <row r="44" spans="1:15" x14ac:dyDescent="0.3">
      <c r="A44" s="418" t="s">
        <v>1379</v>
      </c>
      <c r="B44" s="782" t="str" cm="1">
        <f t="array" ref="B44">_xlfn.IFS(
Content_!$D$7=1, VLOOKUP(Emissions!$A44, Translation!$A:$S, Emissions!B$1, FALSE),
Content_!$D$7=2, VLOOKUP(Emissions!$A44, Translation!$A:$S, Emissions!B$1 + 6, FALSE),
   Content_!$D$7=3, VLOOKUP(Emissions!$A44, Translation!$A:$S, Emissions!B$1 + 12, FALSE)
)</f>
        <v>Производство химической продукции</v>
      </c>
      <c r="C44" s="778" t="str" cm="1">
        <f t="array" ref="C44">_xlfn.IFS(
Content_!$D$7=1, VLOOKUP(Emissions!$A44, Translation!$A:$S, Emissions!C$1, FALSE),
Content_!$D$7=2, VLOOKUP(Emissions!$A44, Translation!$A:$S, Emissions!C$1 + 6, FALSE),
   Content_!$D$7=3, VLOOKUP(Emissions!$A44, Translation!$A:$S, Emissions!C$1 + 12, FALSE)
)</f>
        <v xml:space="preserve"> млн т СО2-экв</v>
      </c>
      <c r="D44" s="757">
        <v>6.0050000000000001E-4</v>
      </c>
      <c r="E44" s="757">
        <v>5.0000000000000001E-4</v>
      </c>
      <c r="F44" s="757">
        <v>2.9999999999999997E-4</v>
      </c>
      <c r="G44" s="758">
        <v>8.4000000000000003E-4</v>
      </c>
    </row>
    <row r="45" spans="1:15" x14ac:dyDescent="0.3">
      <c r="A45" s="418" t="s">
        <v>1380</v>
      </c>
      <c r="B45" s="782" t="str" cm="1">
        <f t="array" ref="B45">_xlfn.IFS(
Content_!$D$7=1, VLOOKUP(Emissions!$A45, Translation!$A:$S, Emissions!B$1, FALSE),
Content_!$D$7=2, VLOOKUP(Emissions!$A45, Translation!$A:$S, Emissions!B$1 + 6, FALSE),
   Content_!$D$7=3, VLOOKUP(Emissions!$A45, Translation!$A:$S, Emissions!B$1 + 12, FALSE)
)</f>
        <v>Добыча угля</v>
      </c>
      <c r="C45" s="778" t="str" cm="1">
        <f t="array" ref="C45">_xlfn.IFS(
Content_!$D$7=1, VLOOKUP(Emissions!$A45, Translation!$A:$S, Emissions!C$1, FALSE),
Content_!$D$7=2, VLOOKUP(Emissions!$A45, Translation!$A:$S, Emissions!C$1 + 6, FALSE),
   Content_!$D$7=3, VLOOKUP(Emissions!$A45, Translation!$A:$S, Emissions!C$1 + 12, FALSE)
)</f>
        <v xml:space="preserve"> млн т СО2-экв</v>
      </c>
      <c r="D45" s="757">
        <v>1.3209E-2</v>
      </c>
      <c r="E45" s="757">
        <v>1.4988E-2</v>
      </c>
      <c r="F45" s="757">
        <v>1.3334E-2</v>
      </c>
      <c r="G45" s="758">
        <v>1.1343000000000001E-2</v>
      </c>
    </row>
    <row r="46" spans="1:15" ht="28" x14ac:dyDescent="0.3">
      <c r="A46" s="418" t="s">
        <v>1381</v>
      </c>
      <c r="B46" s="768" t="str" cm="1">
        <f t="array" ref="B46">_xlfn.IFS(
Content_!$D$7=1, VLOOKUP(Emissions!$A46, Translation!$A:$S, Emissions!B$1, FALSE),
Content_!$D$7=2, VLOOKUP(Emissions!$A46, Translation!$A:$S, Emissions!B$1 + 6, FALSE),
   Content_!$D$7=3, VLOOKUP(Emissions!$A46, Translation!$A:$S, Emissions!B$1 + 12, FALSE)
)</f>
        <v>Металлургические проекты (только для Тау-Кен Алтын, Tau-Ken Temir на простое)</v>
      </c>
      <c r="C46" s="778" t="str" cm="1">
        <f t="array" ref="C46">_xlfn.IFS(
Content_!$D$7=1, VLOOKUP(Emissions!$A46, Translation!$A:$S, Emissions!C$1, FALSE),
Content_!$D$7=2, VLOOKUP(Emissions!$A46, Translation!$A:$S, Emissions!C$1 + 6, FALSE),
   Content_!$D$7=3, VLOOKUP(Emissions!$A46, Translation!$A:$S, Emissions!C$1 + 12, FALSE)
)</f>
        <v xml:space="preserve"> млн т СО2-экв</v>
      </c>
      <c r="D46" s="783">
        <v>1.5434E-2</v>
      </c>
      <c r="E46" s="783">
        <v>2.5895000000000001E-2</v>
      </c>
      <c r="F46" s="783">
        <v>2.0702999999999999E-2</v>
      </c>
      <c r="G46" s="770">
        <v>2.1160999999999999E-2</v>
      </c>
    </row>
    <row r="47" spans="1:15" x14ac:dyDescent="0.3">
      <c r="A47" s="418" t="s">
        <v>1382</v>
      </c>
      <c r="B47" s="784" t="str" cm="1">
        <f t="array" ref="B47">_xlfn.IFS(
Content_!$D$7=1, VLOOKUP(Emissions!$A47, Translation!$A:$S, Emissions!B$1, FALSE),
Content_!$D$7=2, VLOOKUP(Emissions!$A47, Translation!$A:$S, Emissions!B$1 + 6, FALSE),
   Content_!$D$7=3, VLOOKUP(Emissions!$A47, Translation!$A:$S, Emissions!B$1 + 12, FALSE)
)</f>
        <v xml:space="preserve">*Расчет выбросов по Охвату 2 включает только выбросы СО2 </v>
      </c>
      <c r="C47" s="785"/>
    </row>
    <row r="48" spans="1:15" x14ac:dyDescent="0.3">
      <c r="A48" s="418" t="s">
        <v>1383</v>
      </c>
      <c r="B48" s="853" t="str" cm="1">
        <f t="array" ref="B48">_xlfn.IFS(
Content_!$D$7=1, VLOOKUP(Emissions!$A48, Translation!$A:$S, Emissions!B$1, FALSE),
Content_!$D$7=2, VLOOKUP(Emissions!$A48, Translation!$A:$S, Emissions!B$1 + 6, FALSE),
   Content_!$D$7=3, VLOOKUP(Emissions!$A48, Translation!$A:$S, Emissions!B$1 + 12, FALSE)
)</f>
        <v>Удельные выбросы парниковых газов на производственные показатели (Scope 1)</v>
      </c>
      <c r="C48" s="853">
        <f t="array" ref="C48">_xlfn.IFS(
Content_!$D$7=1, VLOOKUP(Emissions!$A48, Translation!$A:$S, Emissions!C$1, FALSE),
Content_!$D$7=2, VLOOKUP(Emissions!$A48, Translation!$A:$S, Emissions!C$1 + 6, FALSE),
   Content_!$D$7=3, VLOOKUP(Emissions!$A48, Translation!$A:$S, Emissions!C$1 + 12, FALSE)
)</f>
        <v>0</v>
      </c>
      <c r="D48" s="853">
        <f t="array" ref="D48">_xlfn.IFS(
Content_!$D$7=1, VLOOKUP(Emissions!$A48, Translation!$A:$S, Emissions!D$1, FALSE),
Content_!$D$7=2, VLOOKUP(Emissions!$A48, Translation!$A:$S, Emissions!D$1 + 6, FALSE),
   Content_!$D$7=3, VLOOKUP(Emissions!$A48, Translation!$A:$S, Emissions!D$1 + 12, FALSE)
)</f>
        <v>0</v>
      </c>
      <c r="E48" s="786"/>
      <c r="F48" s="787"/>
      <c r="G48" s="786"/>
    </row>
    <row r="49" spans="1:11" ht="28" x14ac:dyDescent="0.3">
      <c r="A49" s="418" t="s">
        <v>1384</v>
      </c>
      <c r="B49" s="782" t="str" cm="1">
        <f t="array" ref="B49">_xlfn.IFS(
Content_!$D$7=1, VLOOKUP(Emissions!$A49, Translation!$A:$S, Emissions!B$1, FALSE),
Content_!$D$7=2, VLOOKUP(Emissions!$A49, Translation!$A:$S, Emissions!B$1 + 6, FALSE),
   Content_!$D$7=3, VLOOKUP(Emissions!$A49, Translation!$A:$S, Emissions!B$1 + 12, FALSE)
)</f>
        <v>Разведка и добыча нефти и газа</v>
      </c>
      <c r="C49" s="529" t="str" cm="1">
        <f t="array" ref="C49">_xlfn.IFS(
Content_!$D$7=1, VLOOKUP(Emissions!$A49, Translation!$A:$S, Emissions!C$1, FALSE),
Content_!$D$7=2, VLOOKUP(Emissions!$A49, Translation!$A:$S, Emissions!C$1 + 6, FALSE),
   Content_!$D$7=3, VLOOKUP(Emissions!$A49, Translation!$A:$S, Emissions!C$1 + 12, FALSE)
)</f>
        <v>млн т CO2-экв./1000 т УВС</v>
      </c>
      <c r="D49" s="788">
        <v>0</v>
      </c>
      <c r="E49" s="788">
        <v>2.0000000000000001E-4</v>
      </c>
      <c r="F49" s="788">
        <v>1E-4</v>
      </c>
      <c r="G49" s="789">
        <v>1E-4</v>
      </c>
      <c r="H49" s="790"/>
      <c r="I49" s="790"/>
      <c r="J49" s="790"/>
      <c r="K49" s="790"/>
    </row>
    <row r="50" spans="1:11" ht="28" x14ac:dyDescent="0.3">
      <c r="A50" s="418" t="s">
        <v>1385</v>
      </c>
      <c r="B50" s="782" t="str" cm="1">
        <f t="array" ref="B50">_xlfn.IFS(
Content_!$D$7=1, VLOOKUP(Emissions!$A50, Translation!$A:$S, Emissions!B$1, FALSE),
Content_!$D$7=2, VLOOKUP(Emissions!$A50, Translation!$A:$S, Emissions!B$1 + 6, FALSE),
   Content_!$D$7=3, VLOOKUP(Emissions!$A50, Translation!$A:$S, Emissions!B$1 + 12, FALSE)
)</f>
        <v xml:space="preserve">Переработка нефти и газа </v>
      </c>
      <c r="C50" s="529" t="str" cm="1">
        <f t="array" ref="C50">_xlfn.IFS(
Content_!$D$7=1, VLOOKUP(Emissions!$A50, Translation!$A:$S, Emissions!C$1, FALSE),
Content_!$D$7=2, VLOOKUP(Emissions!$A50, Translation!$A:$S, Emissions!C$1 + 6, FALSE),
   Content_!$D$7=3, VLOOKUP(Emissions!$A50, Translation!$A:$S, Emissions!C$1 + 12, FALSE)
)</f>
        <v>млн т CO2-экв./1000 т УВС</v>
      </c>
      <c r="D50" s="788">
        <v>0</v>
      </c>
      <c r="E50" s="788">
        <v>2.9999999999999997E-4</v>
      </c>
      <c r="F50" s="788">
        <v>2.9999999999999997E-4</v>
      </c>
      <c r="G50" s="789">
        <v>2.9999999999999997E-4</v>
      </c>
      <c r="H50" s="790"/>
      <c r="I50" s="790"/>
      <c r="J50" s="790"/>
      <c r="K50" s="790"/>
    </row>
    <row r="51" spans="1:11" ht="28" x14ac:dyDescent="0.3">
      <c r="A51" s="418" t="s">
        <v>1386</v>
      </c>
      <c r="B51" s="782" t="str" cm="1">
        <f t="array" ref="B51">_xlfn.IFS(
Content_!$D$7=1, VLOOKUP(Emissions!$A51, Translation!$A:$S, Emissions!B$1, FALSE),
Content_!$D$7=2, VLOOKUP(Emissions!$A51, Translation!$A:$S, Emissions!B$1 + 6, FALSE),
   Content_!$D$7=3, VLOOKUP(Emissions!$A51, Translation!$A:$S, Emissions!B$1 + 12, FALSE)
)</f>
        <v xml:space="preserve">Транспортировка нефти </v>
      </c>
      <c r="C51" s="529" t="str" cm="1">
        <f t="array" ref="C51">_xlfn.IFS(
Content_!$D$7=1, VLOOKUP(Emissions!$A51, Translation!$A:$S, Emissions!C$1, FALSE),
Content_!$D$7=2, VLOOKUP(Emissions!$A51, Translation!$A:$S, Emissions!C$1 + 6, FALSE),
   Content_!$D$7=3, VLOOKUP(Emissions!$A51, Translation!$A:$S, Emissions!C$1 + 12, FALSE)
)</f>
        <v>млн т CO2-экв./1000 т УВС</v>
      </c>
      <c r="D51" s="788">
        <v>0</v>
      </c>
      <c r="E51" s="788">
        <v>2.3E-6</v>
      </c>
      <c r="F51" s="788">
        <v>1.3E-6</v>
      </c>
      <c r="G51" s="789">
        <v>1.3E-6</v>
      </c>
      <c r="H51" s="790"/>
      <c r="I51" s="790"/>
      <c r="J51" s="790"/>
      <c r="K51" s="790"/>
    </row>
    <row r="52" spans="1:11" x14ac:dyDescent="0.3">
      <c r="A52" s="418" t="s">
        <v>1387</v>
      </c>
      <c r="B52" s="782" t="str" cm="1">
        <f t="array" ref="B52">_xlfn.IFS(
Content_!$D$7=1, VLOOKUP(Emissions!$A52, Translation!$A:$S, Emissions!B$1, FALSE),
Content_!$D$7=2, VLOOKUP(Emissions!$A52, Translation!$A:$S, Emissions!B$1 + 6, FALSE),
   Content_!$D$7=3, VLOOKUP(Emissions!$A52, Translation!$A:$S, Emissions!B$1 + 12, FALSE)
)</f>
        <v>Транспортировка газа</v>
      </c>
      <c r="C52" s="529" t="str" cm="1">
        <f t="array" ref="C52">_xlfn.IFS(
Content_!$D$7=1, VLOOKUP(Emissions!$A52, Translation!$A:$S, Emissions!C$1, FALSE),
Content_!$D$7=2, VLOOKUP(Emissions!$A52, Translation!$A:$S, Emissions!C$1 + 6, FALSE),
   Content_!$D$7=3, VLOOKUP(Emissions!$A52, Translation!$A:$S, Emissions!C$1 + 12, FALSE)
)</f>
        <v>млн т CO2-экв./ млрд м3</v>
      </c>
      <c r="D52" s="788">
        <v>0</v>
      </c>
      <c r="E52" s="788">
        <v>6.9000000000000006E-2</v>
      </c>
      <c r="F52" s="788">
        <v>5.3699999999999998E-2</v>
      </c>
      <c r="G52" s="789">
        <v>6.7000000000000004E-2</v>
      </c>
      <c r="H52" s="790"/>
      <c r="I52" s="790"/>
      <c r="J52" s="790"/>
      <c r="K52" s="790"/>
    </row>
    <row r="53" spans="1:11" x14ac:dyDescent="0.3">
      <c r="A53" s="418" t="s">
        <v>1388</v>
      </c>
      <c r="B53" s="782" t="str" cm="1">
        <f t="array" ref="B53">_xlfn.IFS(
Content_!$D$7=1, VLOOKUP(Emissions!$A53, Translation!$A:$S, Emissions!B$1, FALSE),
Content_!$D$7=2, VLOOKUP(Emissions!$A53, Translation!$A:$S, Emissions!B$1 + 6, FALSE),
   Content_!$D$7=3, VLOOKUP(Emissions!$A53, Translation!$A:$S, Emissions!B$1 + 12, FALSE)
)</f>
        <v>Разведка и добыча урана</v>
      </c>
      <c r="C53" s="529" t="str" cm="1">
        <f t="array" ref="C53">_xlfn.IFS(
Content_!$D$7=1, VLOOKUP(Emissions!$A53, Translation!$A:$S, Emissions!C$1, FALSE),
Content_!$D$7=2, VLOOKUP(Emissions!$A53, Translation!$A:$S, Emissions!C$1 + 6, FALSE),
   Content_!$D$7=3, VLOOKUP(Emissions!$A53, Translation!$A:$S, Emissions!C$1 + 12, FALSE)
)</f>
        <v>млн т CO2-экв./т U</v>
      </c>
      <c r="D53" s="788">
        <v>0</v>
      </c>
      <c r="E53" s="788">
        <v>5.0000000000000004E-6</v>
      </c>
      <c r="F53" s="788">
        <v>3.9999999999999998E-6</v>
      </c>
      <c r="G53" s="789">
        <v>6.0000000000000002E-6</v>
      </c>
      <c r="H53" s="790"/>
      <c r="I53" s="790"/>
      <c r="J53" s="790"/>
      <c r="K53" s="790"/>
    </row>
    <row r="54" spans="1:11" x14ac:dyDescent="0.3">
      <c r="A54" s="418" t="s">
        <v>1389</v>
      </c>
      <c r="B54" s="782" t="str" cm="1">
        <f t="array" ref="B54">_xlfn.IFS(
Content_!$D$7=1, VLOOKUP(Emissions!$A54, Translation!$A:$S, Emissions!B$1, FALSE),
Content_!$D$7=2, VLOOKUP(Emissions!$A54, Translation!$A:$S, Emissions!B$1 + 6, FALSE),
   Content_!$D$7=3, VLOOKUP(Emissions!$A54, Translation!$A:$S, Emissions!B$1 + 12, FALSE)
)</f>
        <v xml:space="preserve">Производство электроэнергии </v>
      </c>
      <c r="C54" s="529" t="str" cm="1">
        <f t="array" ref="C54">_xlfn.IFS(
Content_!$D$7=1, VLOOKUP(Emissions!$A54, Translation!$A:$S, Emissions!C$1, FALSE),
Content_!$D$7=2, VLOOKUP(Emissions!$A54, Translation!$A:$S, Emissions!C$1 + 6, FALSE),
   Content_!$D$7=3, VLOOKUP(Emissions!$A54, Translation!$A:$S, Emissions!C$1 + 12, FALSE)
)</f>
        <v>млн т CO2/млрд кВт*ч</v>
      </c>
      <c r="D54" s="788">
        <v>0</v>
      </c>
      <c r="E54" s="788">
        <v>0.75129999999999997</v>
      </c>
      <c r="F54" s="788">
        <v>0.74350000000000005</v>
      </c>
      <c r="G54" s="789">
        <v>0.75049999999999994</v>
      </c>
      <c r="H54" s="790"/>
      <c r="I54" s="790"/>
      <c r="J54" s="790"/>
      <c r="K54" s="790"/>
    </row>
    <row r="55" spans="1:11" x14ac:dyDescent="0.3">
      <c r="A55" s="418" t="s">
        <v>1390</v>
      </c>
      <c r="B55" s="782" t="str" cm="1">
        <f t="array" ref="B55">_xlfn.IFS(
Content_!$D$7=1, VLOOKUP(Emissions!$A55, Translation!$A:$S, Emissions!B$1, FALSE),
Content_!$D$7=2, VLOOKUP(Emissions!$A55, Translation!$A:$S, Emissions!B$1 + 6, FALSE),
   Content_!$D$7=3, VLOOKUP(Emissions!$A55, Translation!$A:$S, Emissions!B$1 + 12, FALSE)
)</f>
        <v xml:space="preserve">Производство теплоэнергии </v>
      </c>
      <c r="C55" s="529" t="str" cm="1">
        <f t="array" ref="C55">_xlfn.IFS(
Content_!$D$7=1, VLOOKUP(Emissions!$A55, Translation!$A:$S, Emissions!C$1, FALSE),
Content_!$D$7=2, VLOOKUP(Emissions!$A55, Translation!$A:$S, Emissions!C$1 + 6, FALSE),
   Content_!$D$7=3, VLOOKUP(Emissions!$A55, Translation!$A:$S, Emissions!C$1 + 12, FALSE)
)</f>
        <v>т CO2-экв./Гкал</v>
      </c>
      <c r="D55" s="788">
        <v>0</v>
      </c>
      <c r="E55" s="788">
        <v>0.32400000000000001</v>
      </c>
      <c r="F55" s="788">
        <v>0.34429999999999999</v>
      </c>
      <c r="G55" s="789">
        <v>0.31630000000000003</v>
      </c>
      <c r="H55" s="790"/>
      <c r="I55" s="790"/>
      <c r="J55" s="790"/>
      <c r="K55" s="790"/>
    </row>
    <row r="56" spans="1:11" x14ac:dyDescent="0.3">
      <c r="A56" s="418" t="s">
        <v>1391</v>
      </c>
      <c r="B56" s="782" t="str" cm="1">
        <f t="array" ref="B56">_xlfn.IFS(
Content_!$D$7=1, VLOOKUP(Emissions!$A56, Translation!$A:$S, Emissions!B$1, FALSE),
Content_!$D$7=2, VLOOKUP(Emissions!$A56, Translation!$A:$S, Emissions!B$1 + 6, FALSE),
   Content_!$D$7=3, VLOOKUP(Emissions!$A56, Translation!$A:$S, Emissions!B$1 + 12, FALSE)
)</f>
        <v xml:space="preserve">Железнодорожные перевозки </v>
      </c>
      <c r="C56" s="529" t="str" cm="1">
        <f t="array" ref="C56">_xlfn.IFS(
Content_!$D$7=1, VLOOKUP(Emissions!$A56, Translation!$A:$S, Emissions!C$1, FALSE),
Content_!$D$7=2, VLOOKUP(Emissions!$A56, Translation!$A:$S, Emissions!C$1 + 6, FALSE),
   Content_!$D$7=3, VLOOKUP(Emissions!$A56, Translation!$A:$S, Emissions!C$1 + 12, FALSE)
)</f>
        <v>грамм СО2-экв /ткм</v>
      </c>
      <c r="D56" s="788">
        <v>0</v>
      </c>
      <c r="E56" s="788">
        <v>5.3895999999999997</v>
      </c>
      <c r="F56" s="788">
        <v>5.0361000000000002</v>
      </c>
      <c r="G56" s="789">
        <v>4.7447999999999997</v>
      </c>
      <c r="H56" s="790"/>
      <c r="I56" s="790"/>
      <c r="J56" s="790"/>
      <c r="K56" s="790"/>
    </row>
    <row r="57" spans="1:11" x14ac:dyDescent="0.3">
      <c r="A57" s="418" t="s">
        <v>1392</v>
      </c>
      <c r="B57" s="782" t="str" cm="1">
        <f t="array" ref="B57">_xlfn.IFS(
Content_!$D$7=1, VLOOKUP(Emissions!$A57, Translation!$A:$S, Emissions!B$1, FALSE),
Content_!$D$7=2, VLOOKUP(Emissions!$A57, Translation!$A:$S, Emissions!B$1 + 6, FALSE),
   Content_!$D$7=3, VLOOKUP(Emissions!$A57, Translation!$A:$S, Emissions!B$1 + 12, FALSE)
)</f>
        <v xml:space="preserve">Добыча угля </v>
      </c>
      <c r="C57" s="529" t="str" cm="1">
        <f t="array" ref="C57">_xlfn.IFS(
Content_!$D$7=1, VLOOKUP(Emissions!$A57, Translation!$A:$S, Emissions!C$1, FALSE),
Content_!$D$7=2, VLOOKUP(Emissions!$A57, Translation!$A:$S, Emissions!C$1 + 6, FALSE),
   Content_!$D$7=3, VLOOKUP(Emissions!$A57, Translation!$A:$S, Emissions!C$1 + 12, FALSE)
)</f>
        <v>млн т CO2-экв./млн тонн</v>
      </c>
      <c r="D57" s="788">
        <v>0</v>
      </c>
      <c r="E57" s="788">
        <v>0.17369999999999999</v>
      </c>
      <c r="F57" s="788">
        <v>3.3500000000000002E-2</v>
      </c>
      <c r="G57" s="789">
        <v>3.5499999999999997E-2</v>
      </c>
      <c r="H57" s="790"/>
      <c r="I57" s="790"/>
      <c r="J57" s="790"/>
      <c r="K57" s="790"/>
    </row>
    <row r="58" spans="1:11" ht="28" x14ac:dyDescent="0.3">
      <c r="A58" s="418" t="s">
        <v>1393</v>
      </c>
      <c r="B58" s="782" t="str" cm="1">
        <f t="array" ref="B58">_xlfn.IFS(
Content_!$D$7=1, VLOOKUP(Emissions!$A58, Translation!$A:$S, Emissions!B$1, FALSE),
Content_!$D$7=2, VLOOKUP(Emissions!$A58, Translation!$A:$S, Emissions!B$1 + 6, FALSE),
   Content_!$D$7=3, VLOOKUP(Emissions!$A58, Translation!$A:$S, Emissions!B$1 + 12, FALSE)
)</f>
        <v>Металлургические проекты (только для Тау-Кен Алтын, Tau-Ken Temir на простое)</v>
      </c>
      <c r="C58" s="529" t="str" cm="1">
        <f t="array" ref="C58">_xlfn.IFS(
Content_!$D$7=1, VLOOKUP(Emissions!$A58, Translation!$A:$S, Emissions!C$1, FALSE),
Content_!$D$7=2, VLOOKUP(Emissions!$A58, Translation!$A:$S, Emissions!C$1 + 6, FALSE),
   Content_!$D$7=3, VLOOKUP(Emissions!$A58, Translation!$A:$S, Emissions!C$1 + 12, FALSE)
)</f>
        <v>млн т CO2-экв./млн тонн</v>
      </c>
      <c r="D58" s="788">
        <v>0</v>
      </c>
      <c r="E58" s="788">
        <v>3.8E-6</v>
      </c>
      <c r="F58" s="788">
        <v>3.8E-6</v>
      </c>
      <c r="G58" s="789">
        <v>5.4700000000000001E-5</v>
      </c>
      <c r="H58" s="790"/>
      <c r="I58" s="790"/>
      <c r="J58" s="790"/>
      <c r="K58" s="790"/>
    </row>
    <row r="59" spans="1:11" x14ac:dyDescent="0.3">
      <c r="A59" s="418" t="s">
        <v>1394</v>
      </c>
      <c r="B59" s="850" t="str" cm="1">
        <f t="array" ref="B59">_xlfn.IFS(
Content_!$D$7=1, VLOOKUP(Emissions!$A59, Translation!$A:$S, Emissions!B$1, FALSE),
Content_!$D$7=2, VLOOKUP(Emissions!$A59, Translation!$A:$S, Emissions!B$1 + 6, FALSE),
   Content_!$D$7=3, VLOOKUP(Emissions!$A59, Translation!$A:$S, Emissions!B$1 + 12, FALSE)
)</f>
        <v>Удельные выбросы парниковых газов на производственные показатели (Scope 2)</v>
      </c>
      <c r="C59" s="850">
        <f t="array" ref="C59">_xlfn.IFS(
Content_!$D$7=1, VLOOKUP(Emissions!$A59, Translation!$A:$S, Emissions!C$1, FALSE),
Content_!$D$7=2, VLOOKUP(Emissions!$A59, Translation!$A:$S, Emissions!C$1 + 6, FALSE),
   Content_!$D$7=3, VLOOKUP(Emissions!$A59, Translation!$A:$S, Emissions!C$1 + 12, FALSE)
)</f>
        <v>0</v>
      </c>
      <c r="D59" s="850">
        <f t="array" ref="D59">_xlfn.IFS(
Content_!$D$7=1, VLOOKUP(Emissions!$A59, Translation!$A:$S, Emissions!D$1, FALSE),
Content_!$D$7=2, VLOOKUP(Emissions!$A59, Translation!$A:$S, Emissions!D$1 + 6, FALSE),
   Content_!$D$7=3, VLOOKUP(Emissions!$A59, Translation!$A:$S, Emissions!D$1 + 12, FALSE)
)</f>
        <v>0</v>
      </c>
      <c r="E59" s="791"/>
      <c r="F59" s="791"/>
      <c r="G59" s="791"/>
      <c r="H59" s="790"/>
      <c r="I59" s="790"/>
      <c r="J59" s="790"/>
      <c r="K59" s="790"/>
    </row>
    <row r="60" spans="1:11" ht="28" x14ac:dyDescent="0.3">
      <c r="A60" s="418" t="s">
        <v>1395</v>
      </c>
      <c r="B60" s="792" t="str" cm="1">
        <f t="array" ref="B60">_xlfn.IFS(
Content_!$D$7=1, VLOOKUP(Emissions!$A60, Translation!$A:$S, Emissions!B$1, FALSE),
Content_!$D$7=2, VLOOKUP(Emissions!$A60, Translation!$A:$S, Emissions!B$1 + 6, FALSE),
   Content_!$D$7=3, VLOOKUP(Emissions!$A60, Translation!$A:$S, Emissions!B$1 + 12, FALSE)
)</f>
        <v>Разведка и добыча нефти и газа</v>
      </c>
      <c r="C60" s="413" t="str" cm="1">
        <f t="array" ref="C60">_xlfn.IFS(
Content_!$D$7=1, VLOOKUP(Emissions!$A60, Translation!$A:$S, Emissions!C$1, FALSE),
Content_!$D$7=2, VLOOKUP(Emissions!$A60, Translation!$A:$S, Emissions!C$1 + 6, FALSE),
   Content_!$D$7=3, VLOOKUP(Emissions!$A60, Translation!$A:$S, Emissions!C$1 + 12, FALSE)
)</f>
        <v>млн т CO2-экв./1000 т УВС</v>
      </c>
      <c r="D60" s="788">
        <v>1E-4</v>
      </c>
      <c r="E60" s="788">
        <v>1E-4</v>
      </c>
      <c r="F60" s="788">
        <v>1E-4</v>
      </c>
      <c r="G60" s="789">
        <v>1E-4</v>
      </c>
      <c r="H60" s="790"/>
      <c r="I60" s="790"/>
      <c r="J60" s="790"/>
      <c r="K60" s="790"/>
    </row>
    <row r="61" spans="1:11" ht="28" x14ac:dyDescent="0.3">
      <c r="A61" s="418" t="s">
        <v>1396</v>
      </c>
      <c r="B61" s="792" t="str" cm="1">
        <f t="array" ref="B61">_xlfn.IFS(
Content_!$D$7=1, VLOOKUP(Emissions!$A61, Translation!$A:$S, Emissions!B$1, FALSE),
Content_!$D$7=2, VLOOKUP(Emissions!$A61, Translation!$A:$S, Emissions!B$1 + 6, FALSE),
   Content_!$D$7=3, VLOOKUP(Emissions!$A61, Translation!$A:$S, Emissions!B$1 + 12, FALSE)
)</f>
        <v xml:space="preserve">Переработка нефти и газа </v>
      </c>
      <c r="C61" s="413" t="str" cm="1">
        <f t="array" ref="C61">_xlfn.IFS(
Content_!$D$7=1, VLOOKUP(Emissions!$A61, Translation!$A:$S, Emissions!C$1, FALSE),
Content_!$D$7=2, VLOOKUP(Emissions!$A61, Translation!$A:$S, Emissions!C$1 + 6, FALSE),
   Content_!$D$7=3, VLOOKUP(Emissions!$A61, Translation!$A:$S, Emissions!C$1 + 12, FALSE)
)</f>
        <v>млн т CO2-экв./1000 т УВС</v>
      </c>
      <c r="D61" s="788">
        <v>1E-4</v>
      </c>
      <c r="E61" s="788">
        <v>1E-4</v>
      </c>
      <c r="F61" s="788">
        <v>1E-4</v>
      </c>
      <c r="G61" s="789">
        <v>1E-4</v>
      </c>
      <c r="H61" s="790"/>
      <c r="I61" s="790"/>
      <c r="J61" s="790"/>
      <c r="K61" s="790"/>
    </row>
    <row r="62" spans="1:11" ht="28" x14ac:dyDescent="0.3">
      <c r="A62" s="418" t="s">
        <v>1397</v>
      </c>
      <c r="B62" s="792" t="str" cm="1">
        <f t="array" ref="B62">_xlfn.IFS(
Content_!$D$7=1, VLOOKUP(Emissions!$A62, Translation!$A:$S, Emissions!B$1, FALSE),
Content_!$D$7=2, VLOOKUP(Emissions!$A62, Translation!$A:$S, Emissions!B$1 + 6, FALSE),
   Content_!$D$7=3, VLOOKUP(Emissions!$A62, Translation!$A:$S, Emissions!B$1 + 12, FALSE)
)</f>
        <v xml:space="preserve">Транспортировка нефти </v>
      </c>
      <c r="C62" s="413" t="str" cm="1">
        <f t="array" ref="C62">_xlfn.IFS(
Content_!$D$7=1, VLOOKUP(Emissions!$A62, Translation!$A:$S, Emissions!C$1, FALSE),
Content_!$D$7=2, VLOOKUP(Emissions!$A62, Translation!$A:$S, Emissions!C$1 + 6, FALSE),
   Content_!$D$7=3, VLOOKUP(Emissions!$A62, Translation!$A:$S, Emissions!C$1 + 12, FALSE)
)</f>
        <v>млн т CO2-экв./1000 т УВС</v>
      </c>
      <c r="D62" s="788">
        <v>3.0000000000000001E-6</v>
      </c>
      <c r="E62" s="788">
        <v>3.0000000000000001E-6</v>
      </c>
      <c r="F62" s="788">
        <v>3.0000000000000001E-6</v>
      </c>
      <c r="G62" s="789">
        <v>3.0000000000000001E-6</v>
      </c>
      <c r="H62" s="790"/>
      <c r="I62" s="790"/>
      <c r="J62" s="790"/>
      <c r="K62" s="790"/>
    </row>
    <row r="63" spans="1:11" x14ac:dyDescent="0.3">
      <c r="A63" s="418" t="s">
        <v>1398</v>
      </c>
      <c r="B63" s="792" t="str" cm="1">
        <f t="array" ref="B63">_xlfn.IFS(
Content_!$D$7=1, VLOOKUP(Emissions!$A63, Translation!$A:$S, Emissions!B$1, FALSE),
Content_!$D$7=2, VLOOKUP(Emissions!$A63, Translation!$A:$S, Emissions!B$1 + 6, FALSE),
   Content_!$D$7=3, VLOOKUP(Emissions!$A63, Translation!$A:$S, Emissions!B$1 + 12, FALSE)
)</f>
        <v>Транспортировка газа</v>
      </c>
      <c r="C63" s="413" t="str" cm="1">
        <f t="array" ref="C63">_xlfn.IFS(
Content_!$D$7=1, VLOOKUP(Emissions!$A63, Translation!$A:$S, Emissions!C$1, FALSE),
Content_!$D$7=2, VLOOKUP(Emissions!$A63, Translation!$A:$S, Emissions!C$1 + 6, FALSE),
   Content_!$D$7=3, VLOOKUP(Emissions!$A63, Translation!$A:$S, Emissions!C$1 + 12, FALSE)
)</f>
        <v>млн т CO2-экв./ млрд м3</v>
      </c>
      <c r="D63" s="788">
        <v>1E-3</v>
      </c>
      <c r="E63" s="788">
        <v>8.9999999999999998E-4</v>
      </c>
      <c r="F63" s="788">
        <v>5.9999999999999995E-4</v>
      </c>
      <c r="G63" s="789">
        <v>5.9999999999999995E-4</v>
      </c>
      <c r="H63" s="790"/>
      <c r="I63" s="790"/>
      <c r="J63" s="790"/>
      <c r="K63" s="790"/>
    </row>
    <row r="64" spans="1:11" x14ac:dyDescent="0.3">
      <c r="A64" s="418" t="s">
        <v>1399</v>
      </c>
      <c r="B64" s="792" t="str" cm="1">
        <f t="array" ref="B64">_xlfn.IFS(
Content_!$D$7=1, VLOOKUP(Emissions!$A64, Translation!$A:$S, Emissions!B$1, FALSE),
Content_!$D$7=2, VLOOKUP(Emissions!$A64, Translation!$A:$S, Emissions!B$1 + 6, FALSE),
   Content_!$D$7=3, VLOOKUP(Emissions!$A64, Translation!$A:$S, Emissions!B$1 + 12, FALSE)
)</f>
        <v>Разведка и добыча урана</v>
      </c>
      <c r="C64" s="413" t="str" cm="1">
        <f t="array" ref="C64">_xlfn.IFS(
Content_!$D$7=1, VLOOKUP(Emissions!$A64, Translation!$A:$S, Emissions!C$1, FALSE),
Content_!$D$7=2, VLOOKUP(Emissions!$A64, Translation!$A:$S, Emissions!C$1 + 6, FALSE),
   Content_!$D$7=3, VLOOKUP(Emissions!$A64, Translation!$A:$S, Emissions!C$1 + 12, FALSE)
)</f>
        <v>млн т CO2-экв./т U</v>
      </c>
      <c r="D64" s="788">
        <v>4.0000000000000003E-5</v>
      </c>
      <c r="E64" s="788">
        <v>4.0000000000000003E-5</v>
      </c>
      <c r="F64" s="788">
        <v>3.0000000000000001E-5</v>
      </c>
      <c r="G64" s="789">
        <v>3.0000000000000001E-5</v>
      </c>
      <c r="H64" s="790"/>
      <c r="I64" s="790"/>
      <c r="J64" s="790"/>
      <c r="K64" s="790"/>
    </row>
    <row r="65" spans="1:13" x14ac:dyDescent="0.3">
      <c r="A65" s="418" t="s">
        <v>1400</v>
      </c>
      <c r="B65" s="792" t="str" cm="1">
        <f t="array" ref="B65">_xlfn.IFS(
Content_!$D$7=1, VLOOKUP(Emissions!$A65, Translation!$A:$S, Emissions!B$1, FALSE),
Content_!$D$7=2, VLOOKUP(Emissions!$A65, Translation!$A:$S, Emissions!B$1 + 6, FALSE),
   Content_!$D$7=3, VLOOKUP(Emissions!$A65, Translation!$A:$S, Emissions!B$1 + 12, FALSE)
)</f>
        <v xml:space="preserve">Железнодорожные перевозки </v>
      </c>
      <c r="C65" s="413" t="str" cm="1">
        <f t="array" ref="C65">_xlfn.IFS(
Content_!$D$7=1, VLOOKUP(Emissions!$A65, Translation!$A:$S, Emissions!C$1, FALSE),
Content_!$D$7=2, VLOOKUP(Emissions!$A65, Translation!$A:$S, Emissions!C$1 + 6, FALSE),
   Content_!$D$7=3, VLOOKUP(Emissions!$A65, Translation!$A:$S, Emissions!C$1 + 12, FALSE)
)</f>
        <v>грамм СО2-экв /ткм</v>
      </c>
      <c r="D65" s="788">
        <v>7.8091999999999997</v>
      </c>
      <c r="E65" s="788">
        <v>7.6818</v>
      </c>
      <c r="F65" s="788">
        <v>7.3937999999999997</v>
      </c>
      <c r="G65" s="789">
        <v>6.5885999999999996</v>
      </c>
      <c r="H65" s="790"/>
      <c r="I65" s="790"/>
      <c r="J65" s="790"/>
      <c r="K65" s="790"/>
    </row>
    <row r="66" spans="1:13" x14ac:dyDescent="0.3">
      <c r="A66" s="418" t="s">
        <v>1401</v>
      </c>
      <c r="B66" s="792" t="str" cm="1">
        <f t="array" ref="B66">_xlfn.IFS(
Content_!$D$7=1, VLOOKUP(Emissions!$A66, Translation!$A:$S, Emissions!B$1, FALSE),
Content_!$D$7=2, VLOOKUP(Emissions!$A66, Translation!$A:$S, Emissions!B$1 + 6, FALSE),
   Content_!$D$7=3, VLOOKUP(Emissions!$A66, Translation!$A:$S, Emissions!B$1 + 12, FALSE)
)</f>
        <v xml:space="preserve">Добыча угля </v>
      </c>
      <c r="C66" s="413" t="str" cm="1">
        <f t="array" ref="C66">_xlfn.IFS(
Content_!$D$7=1, VLOOKUP(Emissions!$A66, Translation!$A:$S, Emissions!C$1, FALSE),
Content_!$D$7=2, VLOOKUP(Emissions!$A66, Translation!$A:$S, Emissions!C$1 + 6, FALSE),
   Content_!$D$7=3, VLOOKUP(Emissions!$A66, Translation!$A:$S, Emissions!C$1 + 12, FALSE)
)</f>
        <v>млн т CO2-экв./млн тонн</v>
      </c>
      <c r="D66" s="788">
        <v>2.9999999999999997E-4</v>
      </c>
      <c r="E66" s="788">
        <v>2.9999999999999997E-4</v>
      </c>
      <c r="F66" s="788">
        <v>2.9999999999999997E-4</v>
      </c>
      <c r="G66" s="789">
        <v>2.9999999999999997E-4</v>
      </c>
      <c r="H66" s="790"/>
      <c r="I66" s="790"/>
      <c r="J66" s="790"/>
      <c r="K66" s="790"/>
    </row>
    <row r="67" spans="1:13" ht="28" x14ac:dyDescent="0.3">
      <c r="A67" s="418" t="s">
        <v>1402</v>
      </c>
      <c r="B67" s="792" t="str" cm="1">
        <f t="array" ref="B67">_xlfn.IFS(
Content_!$D$7=1, VLOOKUP(Emissions!$A67, Translation!$A:$S, Emissions!B$1, FALSE),
Content_!$D$7=2, VLOOKUP(Emissions!$A67, Translation!$A:$S, Emissions!B$1 + 6, FALSE),
   Content_!$D$7=3, VLOOKUP(Emissions!$A67, Translation!$A:$S, Emissions!B$1 + 12, FALSE)
)</f>
        <v>Металлургические проекты (только для Тау-Кен Алтын, Tau-Ken Temir на простое)</v>
      </c>
      <c r="C67" s="413" t="str" cm="1">
        <f t="array" ref="C67">_xlfn.IFS(
Content_!$D$7=1, VLOOKUP(Emissions!$A67, Translation!$A:$S, Emissions!C$1, FALSE),
Content_!$D$7=2, VLOOKUP(Emissions!$A67, Translation!$A:$S, Emissions!C$1 + 6, FALSE),
   Content_!$D$7=3, VLOOKUP(Emissions!$A67, Translation!$A:$S, Emissions!C$1 + 12, FALSE)
)</f>
        <v>млн т CO2-экв./млн тонн</v>
      </c>
      <c r="D67" s="788">
        <v>5.0000000000000001E-4</v>
      </c>
      <c r="E67" s="788">
        <v>5.0000000000000001E-4</v>
      </c>
      <c r="F67" s="788">
        <v>4.0000000000000002E-4</v>
      </c>
      <c r="G67" s="789">
        <v>4.0000000000000002E-4</v>
      </c>
      <c r="H67" s="790"/>
      <c r="I67" s="790"/>
      <c r="J67" s="790"/>
      <c r="K67" s="790"/>
    </row>
    <row r="68" spans="1:13" s="793" customFormat="1" x14ac:dyDescent="0.3">
      <c r="A68" s="418" t="s">
        <v>1403</v>
      </c>
      <c r="B68" s="850" t="str" cm="1">
        <f t="array" ref="B68">_xlfn.IFS(
Content_!$D$7=1, VLOOKUP(Emissions!$A68, Translation!$A:$S, Emissions!B$1, FALSE),
Content_!$D$7=2, VLOOKUP(Emissions!$A68, Translation!$A:$S, Emissions!B$1 + 6, FALSE),
   Content_!$D$7=3, VLOOKUP(Emissions!$A68, Translation!$A:$S, Emissions!B$1 + 12, FALSE)
)</f>
        <v>Удельные выбросы парниковых газов на выручку</v>
      </c>
      <c r="C68" s="850">
        <f t="array" ref="C68">_xlfn.IFS(
Content_!$D$7=1, VLOOKUP(Emissions!$A68, Translation!$A:$S, Emissions!C$1, FALSE),
Content_!$D$7=2, VLOOKUP(Emissions!$A68, Translation!$A:$S, Emissions!C$1 + 6, FALSE),
   Content_!$D$7=3, VLOOKUP(Emissions!$A68, Translation!$A:$S, Emissions!C$1 + 12, FALSE)
)</f>
        <v>0</v>
      </c>
      <c r="D68" s="850">
        <f t="array" ref="D68">_xlfn.IFS(
Content_!$D$7=1, VLOOKUP(Emissions!$A68, Translation!$A:$S, Emissions!D$1, FALSE),
Content_!$D$7=2, VLOOKUP(Emissions!$A68, Translation!$A:$S, Emissions!D$1 + 6, FALSE),
   Content_!$D$7=3, VLOOKUP(Emissions!$A68, Translation!$A:$S, Emissions!D$1 + 12, FALSE)
)</f>
        <v>0</v>
      </c>
      <c r="E68" s="786"/>
      <c r="F68" s="786"/>
      <c r="G68" s="786"/>
    </row>
    <row r="69" spans="1:13" x14ac:dyDescent="0.3">
      <c r="A69" s="418" t="s">
        <v>1404</v>
      </c>
      <c r="B69" s="792" t="str" cm="1">
        <f t="array" ref="B69">_xlfn.IFS(
Content_!$D$7=1, VLOOKUP(Emissions!$A69, Translation!$A:$S, Emissions!B$1, FALSE),
Content_!$D$7=2, VLOOKUP(Emissions!$A69, Translation!$A:$S, Emissions!B$1 + 6, FALSE),
   Content_!$D$7=3, VLOOKUP(Emissions!$A69, Translation!$A:$S, Emissions!B$1 + 12, FALSE)
)</f>
        <v xml:space="preserve">Общий объем прямых выбросов (Scope 1) парниковых газов </v>
      </c>
      <c r="C69" s="794" t="str" cm="1">
        <f t="array" ref="C69">_xlfn.IFS(
Content_!$D$7=1, VLOOKUP(Emissions!$A69, Translation!$A:$S, Emissions!C$1, FALSE),
Content_!$D$7=2, VLOOKUP(Emissions!$A69, Translation!$A:$S, Emissions!C$1 + 6, FALSE),
   Content_!$D$7=3, VLOOKUP(Emissions!$A69, Translation!$A:$S, Emissions!C$1 + 12, FALSE)
)</f>
        <v>млн т СО2-экв</v>
      </c>
      <c r="D69" s="795">
        <v>56.29</v>
      </c>
      <c r="E69" s="795">
        <v>61.59</v>
      </c>
      <c r="F69" s="795">
        <v>50.58</v>
      </c>
      <c r="G69" s="796">
        <v>52.29</v>
      </c>
    </row>
    <row r="70" spans="1:13" x14ac:dyDescent="0.3">
      <c r="A70" s="797" t="s">
        <v>1405</v>
      </c>
      <c r="B70" s="798" t="str" cm="1">
        <f t="array" ref="B70">_xlfn.IFS(
Content_!$D$7=1, VLOOKUP(Emissions!$A70, Translation!$A:$S, Emissions!B$1, FALSE),
Content_!$D$7=2, VLOOKUP(Emissions!$A70, Translation!$A:$S, Emissions!B$1 + 6, FALSE),
   Content_!$D$7=3, VLOOKUP(Emissions!$A70, Translation!$A:$S, Emissions!B$1 + 12, FALSE)
)</f>
        <v xml:space="preserve">Общий объем косвенных выбросов (Scope 2) парниковых газов </v>
      </c>
      <c r="C70" s="778" t="str" cm="1">
        <f t="array" ref="C70">_xlfn.IFS(
Content_!$D$7=1, VLOOKUP(Emissions!$A70, Translation!$A:$S, Emissions!C$1, FALSE),
Content_!$D$7=2, VLOOKUP(Emissions!$A70, Translation!$A:$S, Emissions!C$1 + 6, FALSE),
   Content_!$D$7=3, VLOOKUP(Emissions!$A70, Translation!$A:$S, Emissions!C$1 + 12, FALSE)
)</f>
        <v>млн т СО2-экв</v>
      </c>
      <c r="D70" s="795">
        <v>10.57</v>
      </c>
      <c r="E70" s="795">
        <v>10.65</v>
      </c>
      <c r="F70" s="795">
        <v>10.130000000000001</v>
      </c>
      <c r="G70" s="796">
        <v>10</v>
      </c>
    </row>
    <row r="71" spans="1:13" x14ac:dyDescent="0.3">
      <c r="A71" s="418" t="s">
        <v>1406</v>
      </c>
      <c r="B71" s="792" t="str" cm="1">
        <f t="array" ref="B71">_xlfn.IFS(
Content_!$D$7=1, VLOOKUP(Emissions!$A71, Translation!$A:$S, Emissions!B$1, FALSE),
Content_!$D$7=2, VLOOKUP(Emissions!$A71, Translation!$A:$S, Emissions!B$1 + 6, FALSE),
   Content_!$D$7=3, VLOOKUP(Emissions!$A71, Translation!$A:$S, Emissions!B$1 + 12, FALSE)
)</f>
        <v>Сумма выручки</v>
      </c>
      <c r="C71" s="413" t="str" cm="1">
        <f t="array" ref="C71">_xlfn.IFS(
Content_!$D$7=1, VLOOKUP(Emissions!$A71, Translation!$A:$S, Emissions!C$1, FALSE),
Content_!$D$7=2, VLOOKUP(Emissions!$A71, Translation!$A:$S, Emissions!C$1 + 6, FALSE),
   Content_!$D$7=3, VLOOKUP(Emissions!$A71, Translation!$A:$S, Emissions!C$1 + 12, FALSE)
)</f>
        <v>млн тенге</v>
      </c>
      <c r="D71" s="799">
        <v>8556009</v>
      </c>
      <c r="E71" s="799">
        <v>11709658</v>
      </c>
      <c r="F71" s="799">
        <v>14815147</v>
      </c>
      <c r="G71" s="800">
        <v>15434005</v>
      </c>
    </row>
    <row r="72" spans="1:13" x14ac:dyDescent="0.3">
      <c r="A72" s="418" t="s">
        <v>1407</v>
      </c>
      <c r="B72" s="792" t="str" cm="1">
        <f t="array" ref="B72">_xlfn.IFS(
Content_!$D$7=1, VLOOKUP(Emissions!$A72, Translation!$A:$S, Emissions!B$1, FALSE),
Content_!$D$7=2, VLOOKUP(Emissions!$A72, Translation!$A:$S, Emissions!B$1 + 6, FALSE),
   Content_!$D$7=3, VLOOKUP(Emissions!$A72, Translation!$A:$S, Emissions!B$1 + 12, FALSE)
)</f>
        <v>Удельное потребление по Scope 1</v>
      </c>
      <c r="C72" s="413" t="str" cm="1">
        <f t="array" ref="C72">_xlfn.IFS(
Content_!$D$7=1, VLOOKUP(Emissions!$A72, Translation!$A:$S, Emissions!C$1, FALSE),
Content_!$D$7=2, VLOOKUP(Emissions!$A72, Translation!$A:$S, Emissions!C$1 + 6, FALSE),
   Content_!$D$7=3, VLOOKUP(Emissions!$A72, Translation!$A:$S, Emissions!C$1 + 12, FALSE)
)</f>
        <v>млн т СО2-экв/млн тенге</v>
      </c>
      <c r="D72" s="801">
        <v>6.579E-6</v>
      </c>
      <c r="E72" s="801">
        <v>5.2599999999999996E-6</v>
      </c>
      <c r="F72" s="801">
        <v>3.4139999999999998E-6</v>
      </c>
      <c r="G72" s="802">
        <v>3.388E-6</v>
      </c>
      <c r="J72" s="803"/>
      <c r="K72" s="803"/>
      <c r="L72" s="803"/>
      <c r="M72" s="803"/>
    </row>
    <row r="73" spans="1:13" s="780" customFormat="1" x14ac:dyDescent="0.3">
      <c r="A73" s="418" t="s">
        <v>1408</v>
      </c>
      <c r="B73" s="804" t="str" cm="1">
        <f t="array" ref="B73">_xlfn.IFS(
Content_!$D$7=1, VLOOKUP(Emissions!$A73, Translation!$A:$S, Emissions!B$1, FALSE),
Content_!$D$7=2, VLOOKUP(Emissions!$A73, Translation!$A:$S, Emissions!B$1 + 6, FALSE),
   Content_!$D$7=3, VLOOKUP(Emissions!$A73, Translation!$A:$S, Emissions!B$1 + 12, FALSE)
)</f>
        <v>Удельное потребление по Scope 2</v>
      </c>
      <c r="C73" s="805" t="str" cm="1">
        <f t="array" ref="C73">_xlfn.IFS(
Content_!$D$7=1, VLOOKUP(Emissions!$A73, Translation!$A:$S, Emissions!C$1, FALSE),
Content_!$D$7=2, VLOOKUP(Emissions!$A73, Translation!$A:$S, Emissions!C$1 + 6, FALSE),
   Content_!$D$7=3, VLOOKUP(Emissions!$A73, Translation!$A:$S, Emissions!C$1 + 12, FALSE)
)</f>
        <v>млн т СО2-экв/млн тенге</v>
      </c>
      <c r="D73" s="806">
        <v>1.235E-6</v>
      </c>
      <c r="E73" s="806">
        <v>9.09E-7</v>
      </c>
      <c r="F73" s="806">
        <v>6.8400000000000004E-7</v>
      </c>
      <c r="G73" s="807">
        <v>6.4799999999999998E-7</v>
      </c>
      <c r="J73" s="742"/>
      <c r="K73" s="742"/>
      <c r="L73" s="742"/>
      <c r="M73" s="742"/>
    </row>
    <row r="74" spans="1:13" s="780" customFormat="1" ht="15.5" x14ac:dyDescent="0.35">
      <c r="A74" s="808"/>
      <c r="B74" s="514"/>
      <c r="C74" s="809"/>
      <c r="D74" s="810"/>
      <c r="E74" s="810"/>
      <c r="F74" s="810"/>
      <c r="G74" s="810"/>
      <c r="J74" s="742"/>
      <c r="K74" s="742"/>
      <c r="L74" s="742"/>
      <c r="M74" s="742"/>
    </row>
    <row r="75" spans="1:13" s="780" customFormat="1" ht="15.5" x14ac:dyDescent="0.3">
      <c r="A75" s="418" t="s">
        <v>1409</v>
      </c>
      <c r="B75" s="811" t="s">
        <v>856</v>
      </c>
      <c r="C75" s="602" t="str" cm="1">
        <f t="array" ref="C75">_xlfn.IFS(
Content_!$D$7=1, VLOOKUP(Emissions!$A75, Translation!$A:$S, Emissions!C$1, FALSE),
Content_!$D$7=2, VLOOKUP(Emissions!$A75, Translation!$A:$S, Emissions!C$1 + 6, FALSE),
   Content_!$D$7=3, VLOOKUP(Emissions!$A75, Translation!$A:$S, Emissions!C$1 + 12, FALSE)
)</f>
        <v>Единица измерения</v>
      </c>
      <c r="D75" s="602">
        <v>2020</v>
      </c>
      <c r="E75" s="660">
        <v>2021</v>
      </c>
      <c r="F75" s="602">
        <v>2022</v>
      </c>
      <c r="G75" s="660">
        <v>2023</v>
      </c>
      <c r="J75" s="793"/>
      <c r="K75" s="793"/>
      <c r="L75" s="793"/>
      <c r="M75" s="793"/>
    </row>
    <row r="76" spans="1:13" s="780" customFormat="1" ht="46.5" x14ac:dyDescent="0.3">
      <c r="A76" s="808" t="s">
        <v>1410</v>
      </c>
      <c r="B76" s="409" t="str" cm="1">
        <f t="array" ref="B76">_xlfn.IFS(
Content_!$D$7=1, VLOOKUP(Emissions!$A76, Translation!$A:$S, Emissions!B$1, FALSE),
Content_!$D$7=2, VLOOKUP(Emissions!$A76, Translation!$A:$S, Emissions!B$1 + 6, FALSE),
   Content_!$D$7=3, VLOOKUP(Emissions!$A76, Translation!$A:$S, Emissions!B$1 + 12, FALSE)
)</f>
        <v xml:space="preserve">Сокращение выбросов парниковых газов в результате мероприятий, направленных на снижение выбросов парниковых газов </v>
      </c>
      <c r="C76" s="410" t="str" cm="1">
        <f t="array" ref="C76">_xlfn.IFS(
Content_!$D$7=1, VLOOKUP(Emissions!$A76, Translation!$A:$S, Emissions!C$1, FALSE),
Content_!$D$7=2, VLOOKUP(Emissions!$A76, Translation!$A:$S, Emissions!C$1 + 6, FALSE),
   Content_!$D$7=3, VLOOKUP(Emissions!$A76, Translation!$A:$S, Emissions!C$1 + 12, FALSE)
)</f>
        <v>тыс. т СО2-экв</v>
      </c>
      <c r="D76" s="812">
        <v>97.8</v>
      </c>
      <c r="E76" s="812">
        <v>136</v>
      </c>
      <c r="F76" s="812">
        <v>183.5</v>
      </c>
      <c r="G76" s="813">
        <v>157.69999999999999</v>
      </c>
    </row>
    <row r="77" spans="1:13" x14ac:dyDescent="0.3">
      <c r="A77" s="808" t="s">
        <v>1411</v>
      </c>
      <c r="B77" s="814" t="str" cm="1">
        <f t="array" ref="B77">_xlfn.IFS(
Content_!$D$7=1, VLOOKUP(Emissions!$A77, Translation!$A:$S, Emissions!B$1, FALSE),
Content_!$D$7=2, VLOOKUP(Emissions!$A77, Translation!$A:$S, Emissions!B$1 + 6, FALSE),
   Content_!$D$7=3, VLOOKUP(Emissions!$A77, Translation!$A:$S, Emissions!B$1 + 12, FALSE)
)</f>
        <v>Снижение выбросов Охвата 1 (прямые)</v>
      </c>
      <c r="C77" s="815" t="str" cm="1">
        <f t="array" ref="C77">_xlfn.IFS(
Content_!$D$7=1, VLOOKUP(Emissions!$A77, Translation!$A:$S, Emissions!C$1, FALSE),
Content_!$D$7=2, VLOOKUP(Emissions!$A77, Translation!$A:$S, Emissions!C$1 + 6, FALSE),
   Content_!$D$7=3, VLOOKUP(Emissions!$A77, Translation!$A:$S, Emissions!C$1 + 12, FALSE)
)</f>
        <v>тыс. т СО2-экв</v>
      </c>
      <c r="D77" s="449">
        <v>97.8</v>
      </c>
      <c r="E77" s="449">
        <v>129.1</v>
      </c>
      <c r="F77" s="449">
        <v>143.1</v>
      </c>
      <c r="G77" s="816">
        <v>100.4</v>
      </c>
    </row>
    <row r="78" spans="1:13" x14ac:dyDescent="0.3">
      <c r="A78" s="808" t="s">
        <v>1412</v>
      </c>
      <c r="B78" s="817" t="str" cm="1">
        <f t="array" ref="B78">_xlfn.IFS(
Content_!$D$7=1, VLOOKUP(Emissions!$A78, Translation!$A:$S, Emissions!B$1, FALSE),
Content_!$D$7=2, VLOOKUP(Emissions!$A78, Translation!$A:$S, Emissions!B$1 + 6, FALSE),
   Content_!$D$7=3, VLOOKUP(Emissions!$A78, Translation!$A:$S, Emissions!B$1 + 12, FALSE)
)</f>
        <v>Снижение выбросов Охвата 2 (косвенные)</v>
      </c>
      <c r="C78" s="818" t="str" cm="1">
        <f t="array" ref="C78">_xlfn.IFS(
Content_!$D$7=1, VLOOKUP(Emissions!$A78, Translation!$A:$S, Emissions!C$1, FALSE),
Content_!$D$7=2, VLOOKUP(Emissions!$A78, Translation!$A:$S, Emissions!C$1 + 6, FALSE),
   Content_!$D$7=3, VLOOKUP(Emissions!$A78, Translation!$A:$S, Emissions!C$1 + 12, FALSE)
)</f>
        <v>тыс. т СО2-экв</v>
      </c>
      <c r="D78" s="454">
        <v>0</v>
      </c>
      <c r="E78" s="454">
        <v>7</v>
      </c>
      <c r="F78" s="454">
        <v>40.4</v>
      </c>
      <c r="G78" s="819">
        <v>57.3</v>
      </c>
    </row>
    <row r="79" spans="1:13" ht="15.5" x14ac:dyDescent="0.35">
      <c r="B79" s="512"/>
      <c r="C79" s="513"/>
      <c r="D79" s="465"/>
      <c r="E79" s="465"/>
      <c r="F79" s="465"/>
      <c r="G79" s="465"/>
    </row>
    <row r="80" spans="1:13" s="743" customFormat="1" ht="15.5" x14ac:dyDescent="0.3">
      <c r="A80" s="808" t="s">
        <v>1413</v>
      </c>
      <c r="B80" s="601" t="s">
        <v>858</v>
      </c>
      <c r="C80" s="603" t="str" cm="1">
        <f t="array" ref="C80">_xlfn.IFS(
Content_!$D$7=1, VLOOKUP(Emissions!$A80, Translation!$A:$S, Emissions!C$1, FALSE),
Content_!$D$7=2, VLOOKUP(Emissions!$A80, Translation!$A:$S, Emissions!C$1 + 6, FALSE),
   Content_!$D$7=3, VLOOKUP(Emissions!$A80, Translation!$A:$S, Emissions!C$1 + 12, FALSE)
)</f>
        <v>Единица измерения</v>
      </c>
      <c r="D80" s="602">
        <v>2020</v>
      </c>
      <c r="E80" s="660">
        <v>2021</v>
      </c>
      <c r="F80" s="602">
        <v>2022</v>
      </c>
      <c r="G80" s="660">
        <v>2023</v>
      </c>
    </row>
    <row r="81" spans="1:8" s="743" customFormat="1" ht="15.5" x14ac:dyDescent="0.35">
      <c r="A81" s="418" t="s">
        <v>1414</v>
      </c>
      <c r="B81" s="820" t="str" cm="1">
        <f t="array" ref="B81">_xlfn.IFS(
Content_!$D$7=1, VLOOKUP(Emissions!$A81, Translation!$A:$S, Emissions!B$1, FALSE),
Content_!$D$7=2, VLOOKUP(Emissions!$A81, Translation!$A:$S, Emissions!B$1 + 6, FALSE),
   Content_!$D$7=3, VLOOKUP(Emissions!$A81, Translation!$A:$S, Emissions!B$1 + 12, FALSE)
)</f>
        <v>Объем выбросов загрязняющих веществ в атмосферу</v>
      </c>
      <c r="C81" s="641" t="str">
        <f t="array" ref="C81">_xlfn.IFS(
Content_!$D$7=1, VLOOKUP(Emissions!$A81, Translation!$A:$S, Emissions!C$1, FALSE),
Content_!$D$7=2, VLOOKUP(Emissions!$A81, Translation!$A:$S, Emissions!C$1 + 6, FALSE),
   Content_!$D$7=3, VLOOKUP(Emissions!$A81, Translation!$A:$S, Emissions!C$1 + 12, FALSE)
)</f>
        <v>тонн</v>
      </c>
      <c r="D81" s="821">
        <v>466243.31999999995</v>
      </c>
      <c r="E81" s="821">
        <v>497618.43</v>
      </c>
      <c r="F81" s="821">
        <v>503765.95000000007</v>
      </c>
      <c r="G81" s="822">
        <v>499859.09</v>
      </c>
    </row>
    <row r="82" spans="1:8" x14ac:dyDescent="0.3">
      <c r="A82" s="418" t="s">
        <v>1415</v>
      </c>
      <c r="B82" s="823" t="str" cm="1">
        <f t="array" ref="B82">_xlfn.IFS(
Content_!$D$7=1, VLOOKUP(Emissions!$A82, Translation!$A:$S, Emissions!B$1, FALSE),
Content_!$D$7=2, VLOOKUP(Emissions!$A82, Translation!$A:$S, Emissions!B$1 + 6, FALSE),
   Content_!$D$7=3, VLOOKUP(Emissions!$A82, Translation!$A:$S, Emissions!B$1 + 12, FALSE)
)</f>
        <v>Оксиды азота (NOХ)</v>
      </c>
      <c r="C82" s="824" t="str">
        <f t="array" ref="C82">_xlfn.IFS(
Content_!$D$7=1, VLOOKUP(Emissions!$A82, Translation!$A:$S, Emissions!C$1, FALSE),
Content_!$D$7=2, VLOOKUP(Emissions!$A82, Translation!$A:$S, Emissions!C$1 + 6, FALSE),
   Content_!$D$7=3, VLOOKUP(Emissions!$A82, Translation!$A:$S, Emissions!C$1 + 12, FALSE)
)</f>
        <v>тонн</v>
      </c>
      <c r="D82" s="825">
        <v>94792.92</v>
      </c>
      <c r="E82" s="825">
        <v>104193.01</v>
      </c>
      <c r="F82" s="825">
        <v>105079.08</v>
      </c>
      <c r="G82" s="826">
        <v>102013.57</v>
      </c>
    </row>
    <row r="83" spans="1:8" x14ac:dyDescent="0.3">
      <c r="A83" s="418" t="s">
        <v>1416</v>
      </c>
      <c r="B83" s="823" t="str" cm="1">
        <f t="array" ref="B83">_xlfn.IFS(
Content_!$D$7=1, VLOOKUP(Emissions!$A83, Translation!$A:$S, Emissions!B$1, FALSE),
Content_!$D$7=2, VLOOKUP(Emissions!$A83, Translation!$A:$S, Emissions!B$1 + 6, FALSE),
   Content_!$D$7=3, VLOOKUP(Emissions!$A83, Translation!$A:$S, Emissions!B$1 + 12, FALSE)
)</f>
        <v>Диоксид серы (SOX)</v>
      </c>
      <c r="C83" s="824" t="str">
        <f t="array" ref="C83">_xlfn.IFS(
Content_!$D$7=1, VLOOKUP(Emissions!$A83, Translation!$A:$S, Emissions!C$1, FALSE),
Content_!$D$7=2, VLOOKUP(Emissions!$A83, Translation!$A:$S, Emissions!C$1 + 6, FALSE),
   Content_!$D$7=3, VLOOKUP(Emissions!$A83, Translation!$A:$S, Emissions!C$1 + 12, FALSE)
)</f>
        <v>тонн</v>
      </c>
      <c r="D83" s="825">
        <v>220940.4</v>
      </c>
      <c r="E83" s="825">
        <v>236406.63</v>
      </c>
      <c r="F83" s="825">
        <v>235599.6</v>
      </c>
      <c r="G83" s="826">
        <v>233952.05</v>
      </c>
    </row>
    <row r="84" spans="1:8" x14ac:dyDescent="0.3">
      <c r="A84" s="442" t="s">
        <v>1417</v>
      </c>
      <c r="B84" s="823" t="str" cm="1">
        <f t="array" ref="B84">_xlfn.IFS(
Content_!$D$7=1, VLOOKUP(Emissions!$A84, Translation!$A:$S, Emissions!B$1, FALSE),
Content_!$D$7=2, VLOOKUP(Emissions!$A84, Translation!$A:$S, Emissions!B$1 + 6, FALSE),
   Content_!$D$7=3, VLOOKUP(Emissions!$A84, Translation!$A:$S, Emissions!B$1 + 12, FALSE)
)</f>
        <v>Летучие органические соединения (ЛОС)</v>
      </c>
      <c r="C84" s="824" t="str">
        <f t="array" ref="C84">_xlfn.IFS(
Content_!$D$7=1, VLOOKUP(Emissions!$A84, Translation!$A:$S, Emissions!C$1, FALSE),
Content_!$D$7=2, VLOOKUP(Emissions!$A84, Translation!$A:$S, Emissions!C$1 + 6, FALSE),
   Content_!$D$7=3, VLOOKUP(Emissions!$A84, Translation!$A:$S, Emissions!C$1 + 12, FALSE)
)</f>
        <v>тонн</v>
      </c>
      <c r="D84" s="825">
        <v>1270.6300000000001</v>
      </c>
      <c r="E84" s="825">
        <v>391.75</v>
      </c>
      <c r="F84" s="825">
        <v>903.78</v>
      </c>
      <c r="G84" s="826">
        <v>658.84</v>
      </c>
    </row>
    <row r="85" spans="1:8" x14ac:dyDescent="0.3">
      <c r="A85" s="442" t="s">
        <v>1418</v>
      </c>
      <c r="B85" s="823" t="str" cm="1">
        <f t="array" ref="B85">_xlfn.IFS(
Content_!$D$7=1, VLOOKUP(Emissions!$A85, Translation!$A:$S, Emissions!B$1, FALSE),
Content_!$D$7=2, VLOOKUP(Emissions!$A85, Translation!$A:$S, Emissions!B$1 + 6, FALSE),
   Content_!$D$7=3, VLOOKUP(Emissions!$A85, Translation!$A:$S, Emissions!B$1 + 12, FALSE)
)</f>
        <v>Оксид углерода (СО)</v>
      </c>
      <c r="C85" s="824" t="str">
        <f t="array" ref="C85">_xlfn.IFS(
Content_!$D$7=1, VLOOKUP(Emissions!$A85, Translation!$A:$S, Emissions!C$1, FALSE),
Content_!$D$7=2, VLOOKUP(Emissions!$A85, Translation!$A:$S, Emissions!C$1 + 6, FALSE),
   Content_!$D$7=3, VLOOKUP(Emissions!$A85, Translation!$A:$S, Emissions!C$1 + 12, FALSE)
)</f>
        <v>тонн</v>
      </c>
      <c r="D85" s="825">
        <v>26566.240000000002</v>
      </c>
      <c r="E85" s="825">
        <v>29237.48</v>
      </c>
      <c r="F85" s="825">
        <v>30338.14</v>
      </c>
      <c r="G85" s="826">
        <v>40844.25</v>
      </c>
    </row>
    <row r="86" spans="1:8" x14ac:dyDescent="0.3">
      <c r="A86" s="418" t="s">
        <v>1419</v>
      </c>
      <c r="B86" s="823" t="str" cm="1">
        <f t="array" ref="B86">_xlfn.IFS(
Content_!$D$7=1, VLOOKUP(Emissions!$A86, Translation!$A:$S, Emissions!B$1, FALSE),
Content_!$D$7=2, VLOOKUP(Emissions!$A86, Translation!$A:$S, Emissions!B$1 + 6, FALSE),
   Content_!$D$7=3, VLOOKUP(Emissions!$A86, Translation!$A:$S, Emissions!B$1 + 12, FALSE)
)</f>
        <v>Твердые частицы (РМ)</v>
      </c>
      <c r="C86" s="824" t="str">
        <f t="array" ref="C86">_xlfn.IFS(
Content_!$D$7=1, VLOOKUP(Emissions!$A86, Translation!$A:$S, Emissions!C$1, FALSE),
Content_!$D$7=2, VLOOKUP(Emissions!$A86, Translation!$A:$S, Emissions!C$1 + 6, FALSE),
   Content_!$D$7=3, VLOOKUP(Emissions!$A86, Translation!$A:$S, Emissions!C$1 + 12, FALSE)
)</f>
        <v>тонн</v>
      </c>
      <c r="D86" s="825">
        <v>49614.66</v>
      </c>
      <c r="E86" s="825">
        <v>54879.51</v>
      </c>
      <c r="F86" s="825">
        <v>51235.32</v>
      </c>
      <c r="G86" s="826">
        <v>53049.61</v>
      </c>
    </row>
    <row r="87" spans="1:8" x14ac:dyDescent="0.3">
      <c r="A87" s="418" t="s">
        <v>1420</v>
      </c>
      <c r="B87" s="827" t="str" cm="1">
        <f t="array" ref="B87">_xlfn.IFS(
Content_!$D$7=1, VLOOKUP(Emissions!$A87, Translation!$A:$S, Emissions!B$1, FALSE),
Content_!$D$7=2, VLOOKUP(Emissions!$A87, Translation!$A:$S, Emissions!B$1 + 6, FALSE),
   Content_!$D$7=3, VLOOKUP(Emissions!$A87, Translation!$A:$S, Emissions!B$1 + 12, FALSE)
)</f>
        <v>Прочие</v>
      </c>
      <c r="C87" s="828" t="str">
        <f t="array" ref="C87">_xlfn.IFS(
Content_!$D$7=1, VLOOKUP(Emissions!$A87, Translation!$A:$S, Emissions!C$1, FALSE),
Content_!$D$7=2, VLOOKUP(Emissions!$A87, Translation!$A:$S, Emissions!C$1 + 6, FALSE),
   Content_!$D$7=3, VLOOKUP(Emissions!$A87, Translation!$A:$S, Emissions!C$1 + 12, FALSE)
)</f>
        <v>тонн</v>
      </c>
      <c r="D87" s="829">
        <v>73058.47</v>
      </c>
      <c r="E87" s="829">
        <v>72510.05</v>
      </c>
      <c r="F87" s="829">
        <v>80610.03</v>
      </c>
      <c r="G87" s="830">
        <v>69340.77</v>
      </c>
    </row>
    <row r="89" spans="1:8" x14ac:dyDescent="0.3">
      <c r="E89" s="831"/>
      <c r="F89" s="832"/>
      <c r="G89" s="832"/>
      <c r="H89" s="832"/>
    </row>
    <row r="91" spans="1:8" ht="20.5" customHeight="1" x14ac:dyDescent="0.3"/>
    <row r="92" spans="1:8" ht="20.5" customHeight="1" x14ac:dyDescent="0.3"/>
    <row r="93" spans="1:8" ht="20.5" customHeight="1" x14ac:dyDescent="0.3"/>
    <row r="94" spans="1:8" ht="20.5" customHeight="1" x14ac:dyDescent="0.3"/>
    <row r="95" spans="1:8" ht="20.5" customHeight="1" x14ac:dyDescent="0.3"/>
    <row r="96" spans="1:8" ht="20.5" customHeight="1" x14ac:dyDescent="0.3"/>
    <row r="97" ht="20.5" customHeight="1" x14ac:dyDescent="0.3"/>
    <row r="98" ht="20.5" customHeight="1" x14ac:dyDescent="0.3"/>
    <row r="99" ht="20.5" customHeight="1" x14ac:dyDescent="0.3"/>
    <row r="100" ht="20.5" customHeight="1" x14ac:dyDescent="0.3"/>
    <row r="101" ht="20.5" customHeight="1" x14ac:dyDescent="0.3"/>
    <row r="102" ht="20.5" customHeight="1" x14ac:dyDescent="0.3"/>
    <row r="103" ht="20.5" customHeight="1" x14ac:dyDescent="0.3"/>
    <row r="104" ht="20.5" customHeight="1" x14ac:dyDescent="0.3"/>
    <row r="105" ht="20.5" customHeight="1" x14ac:dyDescent="0.3"/>
    <row r="106" ht="20.5" customHeight="1" x14ac:dyDescent="0.3"/>
    <row r="107" ht="20.5" customHeight="1" x14ac:dyDescent="0.3"/>
    <row r="108" ht="20.5" customHeight="1" x14ac:dyDescent="0.3"/>
    <row r="109" ht="20.5" customHeight="1" x14ac:dyDescent="0.3"/>
    <row r="110" ht="20.5" customHeight="1" x14ac:dyDescent="0.3"/>
    <row r="111" ht="20.5" customHeight="1" x14ac:dyDescent="0.3"/>
    <row r="112" ht="20.5" customHeight="1" x14ac:dyDescent="0.3"/>
    <row r="113" ht="20.5" customHeight="1" x14ac:dyDescent="0.3"/>
    <row r="114" ht="20.5" customHeight="1" x14ac:dyDescent="0.3"/>
    <row r="115" ht="20.5" customHeight="1" x14ac:dyDescent="0.3"/>
    <row r="116" ht="20.5" customHeight="1" x14ac:dyDescent="0.3"/>
    <row r="117" ht="20.5" customHeight="1" x14ac:dyDescent="0.3"/>
    <row r="118" ht="20.5" customHeight="1" x14ac:dyDescent="0.3"/>
    <row r="119" ht="20.5" customHeight="1" x14ac:dyDescent="0.3"/>
    <row r="120" ht="20.5" customHeight="1" x14ac:dyDescent="0.3"/>
    <row r="121" ht="20.5" customHeight="1" x14ac:dyDescent="0.3"/>
    <row r="122" ht="20.5" customHeight="1" x14ac:dyDescent="0.3"/>
    <row r="123" ht="20.5" customHeight="1" x14ac:dyDescent="0.3"/>
    <row r="124" ht="20.5" customHeight="1" x14ac:dyDescent="0.3"/>
    <row r="125" ht="20.5" customHeight="1" x14ac:dyDescent="0.3"/>
    <row r="126" ht="20.5" customHeight="1" x14ac:dyDescent="0.3"/>
    <row r="127" ht="20.5" customHeight="1" x14ac:dyDescent="0.3"/>
    <row r="128" ht="20.5" customHeight="1" x14ac:dyDescent="0.3"/>
    <row r="129" ht="20.5" customHeight="1" x14ac:dyDescent="0.3"/>
    <row r="130" ht="20.5" customHeight="1" x14ac:dyDescent="0.3"/>
    <row r="131" ht="20.5" customHeight="1" x14ac:dyDescent="0.3"/>
    <row r="132" ht="20.5" customHeight="1" x14ac:dyDescent="0.3"/>
    <row r="133" ht="20.5" customHeight="1" x14ac:dyDescent="0.3"/>
    <row r="134" ht="20.5" customHeight="1" x14ac:dyDescent="0.3"/>
    <row r="135" ht="20.5" customHeight="1" x14ac:dyDescent="0.3"/>
    <row r="136" ht="20.5" customHeight="1" x14ac:dyDescent="0.3"/>
    <row r="137" ht="20.5" customHeight="1" x14ac:dyDescent="0.3"/>
    <row r="138" ht="20.5" customHeight="1" x14ac:dyDescent="0.3"/>
    <row r="139" ht="20.5" customHeight="1" x14ac:dyDescent="0.3"/>
    <row r="140" ht="20.5" customHeight="1" x14ac:dyDescent="0.3"/>
    <row r="141" ht="20.5" customHeight="1" x14ac:dyDescent="0.3"/>
    <row r="142" ht="20.5" customHeight="1" x14ac:dyDescent="0.3"/>
    <row r="143" ht="20.5" customHeight="1" x14ac:dyDescent="0.3"/>
    <row r="144" ht="20.5" customHeight="1" x14ac:dyDescent="0.3"/>
    <row r="145" ht="20.5" customHeight="1" x14ac:dyDescent="0.3"/>
    <row r="146" ht="20.5" customHeight="1" x14ac:dyDescent="0.3"/>
    <row r="147" ht="20.5" customHeight="1" x14ac:dyDescent="0.3"/>
    <row r="148" ht="20.5" customHeight="1" x14ac:dyDescent="0.3"/>
    <row r="149" ht="20.5" customHeight="1" x14ac:dyDescent="0.3"/>
    <row r="150" ht="20.5" customHeight="1" x14ac:dyDescent="0.3"/>
    <row r="151" ht="20.5" customHeight="1" x14ac:dyDescent="0.3"/>
    <row r="152" ht="20.5" customHeight="1" x14ac:dyDescent="0.3"/>
    <row r="153" ht="20.5" customHeight="1" x14ac:dyDescent="0.3"/>
    <row r="154" ht="20.5" customHeight="1" x14ac:dyDescent="0.3"/>
    <row r="155" ht="20.5" customHeight="1" x14ac:dyDescent="0.3"/>
    <row r="156" ht="20.5" customHeight="1" x14ac:dyDescent="0.3"/>
    <row r="157" ht="20.5" customHeight="1" x14ac:dyDescent="0.3"/>
    <row r="158" ht="20.5" customHeight="1" x14ac:dyDescent="0.3"/>
    <row r="159" ht="20.5" customHeight="1" x14ac:dyDescent="0.3"/>
    <row r="160" ht="20.5" customHeight="1" x14ac:dyDescent="0.3"/>
    <row r="161" ht="20.5" customHeight="1" x14ac:dyDescent="0.3"/>
    <row r="162" ht="20.5" customHeight="1" x14ac:dyDescent="0.3"/>
    <row r="163" ht="20.5" customHeight="1" x14ac:dyDescent="0.3"/>
    <row r="164" ht="20.5" customHeight="1" x14ac:dyDescent="0.3"/>
    <row r="165" ht="20.5" customHeight="1" x14ac:dyDescent="0.3"/>
    <row r="166" ht="20.5" customHeight="1" x14ac:dyDescent="0.3"/>
    <row r="167" ht="20.5" customHeight="1" x14ac:dyDescent="0.3"/>
    <row r="168" ht="20.5" customHeight="1" x14ac:dyDescent="0.3"/>
    <row r="169" ht="20.5" customHeight="1" x14ac:dyDescent="0.3"/>
    <row r="170" ht="20.5" customHeight="1" x14ac:dyDescent="0.3"/>
    <row r="171" ht="20.5" customHeight="1" x14ac:dyDescent="0.3"/>
    <row r="172" ht="20.5" customHeight="1" x14ac:dyDescent="0.3"/>
    <row r="173" ht="20.5" customHeight="1" x14ac:dyDescent="0.3"/>
    <row r="174" ht="20.5" customHeight="1" x14ac:dyDescent="0.3"/>
    <row r="175" ht="20.5" customHeight="1" x14ac:dyDescent="0.3"/>
    <row r="176" ht="20.5" customHeight="1" x14ac:dyDescent="0.3"/>
    <row r="177" ht="20.5" customHeight="1" x14ac:dyDescent="0.3"/>
    <row r="178" ht="20.5" customHeight="1" x14ac:dyDescent="0.3"/>
    <row r="179" ht="20.5" customHeight="1" x14ac:dyDescent="0.3"/>
    <row r="180" ht="20.5" customHeight="1" x14ac:dyDescent="0.3"/>
    <row r="181" ht="20.5" customHeight="1" x14ac:dyDescent="0.3"/>
    <row r="182" ht="20.5" customHeight="1" x14ac:dyDescent="0.3"/>
    <row r="183" ht="20.5" customHeight="1" x14ac:dyDescent="0.3"/>
    <row r="184" ht="20.5" customHeight="1" x14ac:dyDescent="0.3"/>
    <row r="185" ht="20.5" customHeight="1" x14ac:dyDescent="0.3"/>
    <row r="186" ht="20.5" customHeight="1" x14ac:dyDescent="0.3"/>
    <row r="187" ht="20.5" customHeight="1" x14ac:dyDescent="0.3"/>
    <row r="188" ht="20.5" customHeight="1" x14ac:dyDescent="0.3"/>
    <row r="189" ht="20.5" customHeight="1" x14ac:dyDescent="0.3"/>
    <row r="190" ht="20.5" customHeight="1" x14ac:dyDescent="0.3"/>
    <row r="191" ht="20.5" customHeight="1" x14ac:dyDescent="0.3"/>
    <row r="192" ht="20.5" customHeight="1" x14ac:dyDescent="0.3"/>
    <row r="193" ht="20.5" customHeight="1" x14ac:dyDescent="0.3"/>
    <row r="194" ht="20.5" customHeight="1" x14ac:dyDescent="0.3"/>
    <row r="195" ht="20.5" customHeight="1" x14ac:dyDescent="0.3"/>
    <row r="196" ht="20.5" customHeight="1" x14ac:dyDescent="0.3"/>
    <row r="197" ht="20.5" customHeight="1" x14ac:dyDescent="0.3"/>
    <row r="198" ht="20.5" customHeight="1" x14ac:dyDescent="0.3"/>
    <row r="199" ht="20.5" customHeight="1" x14ac:dyDescent="0.3"/>
    <row r="200" ht="20.5" customHeight="1" x14ac:dyDescent="0.3"/>
    <row r="201" ht="20.5" customHeight="1" x14ac:dyDescent="0.3"/>
    <row r="202" ht="20.5" customHeight="1" x14ac:dyDescent="0.3"/>
    <row r="203" ht="20.5" customHeight="1" x14ac:dyDescent="0.3"/>
    <row r="204" ht="20.5" customHeight="1" x14ac:dyDescent="0.3"/>
    <row r="205" ht="20.5" customHeight="1" x14ac:dyDescent="0.3"/>
    <row r="206" ht="20.5" customHeight="1" x14ac:dyDescent="0.3"/>
    <row r="207" ht="20.5" customHeight="1" x14ac:dyDescent="0.3"/>
    <row r="208" ht="20.5" customHeight="1" x14ac:dyDescent="0.3"/>
    <row r="209" ht="20.5" customHeight="1" x14ac:dyDescent="0.3"/>
    <row r="210" ht="20.5" customHeight="1" x14ac:dyDescent="0.3"/>
    <row r="211" ht="20.5" customHeight="1" x14ac:dyDescent="0.3"/>
    <row r="212" ht="20.5" customHeight="1" x14ac:dyDescent="0.3"/>
    <row r="213" ht="20.5" customHeight="1" x14ac:dyDescent="0.3"/>
    <row r="214" ht="20.5" customHeight="1" x14ac:dyDescent="0.3"/>
    <row r="215" ht="20.5" customHeight="1" x14ac:dyDescent="0.3"/>
    <row r="216" ht="20.5" customHeight="1" x14ac:dyDescent="0.3"/>
    <row r="217" ht="20.5" customHeight="1" x14ac:dyDescent="0.3"/>
    <row r="218" ht="20.5" customHeight="1" x14ac:dyDescent="0.3"/>
    <row r="219" ht="20.5" customHeight="1" x14ac:dyDescent="0.3"/>
    <row r="220" ht="20.5" customHeight="1" x14ac:dyDescent="0.3"/>
    <row r="221" ht="20.5" customHeight="1" x14ac:dyDescent="0.3"/>
    <row r="222" ht="20.5" customHeight="1" x14ac:dyDescent="0.3"/>
    <row r="223" ht="20.5" customHeight="1" x14ac:dyDescent="0.3"/>
    <row r="224" ht="20.5" customHeight="1" x14ac:dyDescent="0.3"/>
    <row r="225" ht="20.5" customHeight="1" x14ac:dyDescent="0.3"/>
    <row r="226" ht="20.5" customHeight="1" x14ac:dyDescent="0.3"/>
  </sheetData>
  <sheetProtection algorithmName="SHA-512" hashValue="AKPt/WkIdjG/bQdowO5jPQDEk+De0dkyCA7R14T53RIwhHpMPlxxLcqzkDNgZP6m1RNPT5uNEath9t5Ho4YHkg==" saltValue="Wc7hhgkxyqYPnOKlBxT1IQ==" spinCount="100000" sheet="1" objects="1" scenarios="1"/>
  <mergeCells count="5">
    <mergeCell ref="B68:D68"/>
    <mergeCell ref="B29:G29"/>
    <mergeCell ref="B59:D59"/>
    <mergeCell ref="B48:D48"/>
    <mergeCell ref="B5:G5"/>
  </mergeCells>
  <phoneticPr fontId="20" type="noConversion"/>
  <hyperlinks>
    <hyperlink ref="B3" location="Content!A1" display="Content!A1" xr:uid="{ADD9AE8C-6826-47AE-A1CC-FE37BC2CB41A}"/>
  </hyperlinks>
  <pageMargins left="0.7" right="0.7" top="0.75" bottom="0.75" header="0.3" footer="0.3"/>
  <pageSetup paperSize="9" scale="75" orientation="portrait" r:id="rId1"/>
  <ignoredErrors>
    <ignoredError sqref="D35:G35" unlocked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9DBA4-E89C-40C5-9B10-1417414B66A9}">
  <sheetPr codeName="Sheet8"/>
  <dimension ref="A1:I66"/>
  <sheetViews>
    <sheetView showGridLines="0" zoomScale="75" zoomScaleNormal="75" workbookViewId="0">
      <selection activeCell="B2" sqref="B2"/>
    </sheetView>
  </sheetViews>
  <sheetFormatPr defaultColWidth="8.7265625" defaultRowHeight="13" x14ac:dyDescent="0.3"/>
  <cols>
    <col min="1" max="1" width="5.90625" style="679" customWidth="1"/>
    <col min="2" max="2" width="75.6328125" style="683" customWidth="1"/>
    <col min="3" max="7" width="25.6328125" style="735" customWidth="1"/>
    <col min="8" max="8" width="12" style="683" bestFit="1" customWidth="1"/>
    <col min="9" max="16384" width="8.7265625" style="683"/>
  </cols>
  <sheetData>
    <row r="1" spans="1:8" s="679" customFormat="1" ht="71" customHeight="1" x14ac:dyDescent="0.3">
      <c r="A1" s="679">
        <v>1</v>
      </c>
      <c r="B1" s="679">
        <v>2</v>
      </c>
      <c r="C1" s="679">
        <v>3</v>
      </c>
      <c r="D1" s="679">
        <v>4</v>
      </c>
      <c r="E1" s="679">
        <v>5</v>
      </c>
      <c r="F1" s="679">
        <v>6</v>
      </c>
      <c r="G1" s="679">
        <v>7</v>
      </c>
    </row>
    <row r="2" spans="1:8" ht="22" customHeight="1" x14ac:dyDescent="0.3">
      <c r="A2" s="680" t="s">
        <v>1511</v>
      </c>
      <c r="B2" s="681" t="str" cm="1">
        <f t="array" ref="B2">_xlfn.IFS(
    Content_!$D$7=1, VLOOKUP('Water resources'!$A2, Translation!$A:$S, 'Water resources'!B$1, FALSE),
    Content_!$D$7=2, VLOOKUP('Water resources'!$A2, Translation!$A:$S, 'Water resources'!B$1 + 6, FALSE),
    Content_!$D$7=3, VLOOKUP('Water resources'!$A2, Translation!$A:$S, 'Water resources'!B$1 + 12, FALSE)
)</f>
        <v>Водные ресурсы</v>
      </c>
      <c r="C2" s="682"/>
      <c r="D2" s="682"/>
      <c r="E2" s="682"/>
      <c r="F2" s="682"/>
      <c r="G2" s="682"/>
    </row>
    <row r="3" spans="1:8" ht="51.5" customHeight="1" x14ac:dyDescent="0.3">
      <c r="A3" s="680" t="s">
        <v>1512</v>
      </c>
      <c r="B3" s="854" t="str" cm="1">
        <f t="array" ref="B3">_xlfn.IFS(
    Content_!$D$7=1, VLOOKUP('Water resources'!$A3, Translation!$A:$S, 'Water resources'!B$1, FALSE),
    Content_!$D$7=2, VLOOKUP('Water resources'!$A3, Translation!$A:$S, 'Water resources'!B$1 + 6, FALSE),
    Content_!$D$7=3, VLOOKUP('Water resources'!$A3, Translation!$A:$S, 'Water resources'!B$1 + 12, FALSE)
)</f>
        <v xml:space="preserve">Мы признаем важность ответственного управления и сохранения водных ресурсов и стремимся минимизировать риски и воздействия на воду. Согласно прогнозу Института мировых ресурсов, Казахстан относится к странам со средним или высоким уровнем дефицита водных ресурсов (20–40%), а к 2040 году войдет в число стран с чрезвычайно высоким или высоким уровнем дефицита водных ресурсов. Мы реализуем меры по повышению эффективности водопользования и по сокращению потребления воды. </v>
      </c>
      <c r="C3" s="854" t="e" cm="1">
        <f t="array" ref="C3">_xlfn.IFS(
    Content_!$D$7=1, VLOOKUP('SASB Content'!$A3, Translation!$A:$S, 'SASB Content'!C$1, FALSE),
    Content_!$D$7=2, VLOOKUP('SASB Content'!$A3, Translation!$A:$S, 'SASB Content'!C$1 + 6, FALSE),
    Content_!$D$7=3, VLOOKUP('SASB Content'!$A3, Translation!$A:$S, 'SASB Content'!C$1 + 12, FALSE)
)</f>
        <v>#N/A</v>
      </c>
      <c r="D3" s="854" t="e" cm="1">
        <f t="array" ref="D3">_xlfn.IFS(
    Content_!$D$7=1, VLOOKUP('SASB Content'!$A3, Translation!$A:$S, 'SASB Content'!D$1, FALSE),
    Content_!$D$7=2, VLOOKUP('SASB Content'!$A3, Translation!$A:$S, 'SASB Content'!D$1 + 6, FALSE),
    Content_!$D$7=3, VLOOKUP('SASB Content'!$A3, Translation!$A:$S, 'SASB Content'!D$1 + 12, FALSE)
)</f>
        <v>#N/A</v>
      </c>
      <c r="E3" s="854" t="e" cm="1">
        <f t="array" ref="E3">_xlfn.IFS(
    Content_!$D$7=1, VLOOKUP('SASB Content'!$A3, Translation!$A:$S, 'SASB Content'!E$1, FALSE),
    Content_!$D$7=2, VLOOKUP('SASB Content'!$A3, Translation!$A:$S, 'SASB Content'!E$1 + 6, FALSE),
    Content_!$D$7=3, VLOOKUP('SASB Content'!$A3, Translation!$A:$S, 'SASB Content'!E$1 + 12, FALSE)
)</f>
        <v>#N/A</v>
      </c>
      <c r="F3" s="854" t="e" cm="1">
        <f t="array" ref="F3">_xlfn.IFS(
    Content_!$D$7=1, VLOOKUP('SASB Content'!$A3, Translation!$A:$S, 'SASB Content'!F$1, FALSE),
    Content_!$D$7=2, VLOOKUP('SASB Content'!$A3, Translation!$A:$S, 'SASB Content'!F$1 + 6, FALSE),
    Content_!$D$7=3, VLOOKUP('SASB Content'!$A3, Translation!$A:$S, 'SASB Content'!F$1 + 12, FALSE)
)</f>
        <v>#N/A</v>
      </c>
      <c r="G3" s="854" t="e" cm="1">
        <f t="array" ref="G3">_xlfn.IFS(
    Content_!$D$7=1, VLOOKUP('SASB Content'!$A3, Translation!$A:$S, 'SASB Content'!G$1, FALSE),
    Content_!$D$7=2, VLOOKUP('SASB Content'!$A3, Translation!$A:$S, 'SASB Content'!G$1 + 6, FALSE),
    Content_!$D$7=3, VLOOKUP('SASB Content'!$A3, Translation!$A:$S, 'SASB Content'!G$1 + 12, FALSE)
)</f>
        <v>#N/A</v>
      </c>
    </row>
    <row r="5" spans="1:8" ht="15.5" x14ac:dyDescent="0.3">
      <c r="A5" s="680" t="s">
        <v>1513</v>
      </c>
      <c r="B5" s="659" t="str" cm="1">
        <f t="array" ref="B5">_xlfn.IFS(
    Content_!$D$7=1, VLOOKUP('Water resources'!$A5, Translation!$A:$S, 'Water resources'!B$1, FALSE),
    Content_!$D$7=2, VLOOKUP('Water resources'!$A5, Translation!$A:$S, 'Water resources'!B$1 + 6, FALSE),
    Content_!$D$7=3, VLOOKUP('Water resources'!$A5, Translation!$A:$S, 'Water resources'!B$1 + 12, FALSE)
)</f>
        <v>GRI 303-3</v>
      </c>
      <c r="C5" s="602" t="str" cm="1">
        <f t="array" ref="C5">_xlfn.IFS(
    Content_!$D$7=1, VLOOKUP('Water resources'!$A5, Translation!$A:$S, 'Water resources'!C$1, FALSE),
    Content_!$D$7=2, VLOOKUP('Water resources'!$A5, Translation!$A:$S, 'Water resources'!C$1 + 6, FALSE),
    Content_!$D$7=3, VLOOKUP('Water resources'!$A5, Translation!$A:$S, 'Water resources'!C$1 + 12, FALSE)
)</f>
        <v>Единица измерения</v>
      </c>
      <c r="D5" s="660">
        <v>2020</v>
      </c>
      <c r="E5" s="660">
        <v>2021</v>
      </c>
      <c r="F5" s="660">
        <v>2022</v>
      </c>
      <c r="G5" s="660">
        <v>2023</v>
      </c>
    </row>
    <row r="6" spans="1:8" ht="15.5" x14ac:dyDescent="0.3">
      <c r="A6" s="680" t="s">
        <v>1514</v>
      </c>
      <c r="B6" s="684" t="str" cm="1">
        <f t="array" ref="B6">_xlfn.IFS(
    Content_!$D$7=1, VLOOKUP('Water resources'!$A6, Translation!$A:$S, 'Water resources'!B$1, FALSE),
    Content_!$D$7=2, VLOOKUP('Water resources'!$A6, Translation!$A:$S, 'Water resources'!B$1 + 6, FALSE),
    Content_!$D$7=3, VLOOKUP('Water resources'!$A6, Translation!$A:$S, 'Water resources'!B$1 + 12, FALSE)
)</f>
        <v>Общий водозабор</v>
      </c>
      <c r="C6" s="685" t="str" cm="1">
        <f t="array" ref="C6">_xlfn.IFS(
    Content_!$D$7=1, VLOOKUP('Water resources'!$A6, Translation!$A:$S, 'Water resources'!C$1, FALSE),
    Content_!$D$7=2, VLOOKUP('Water resources'!$A6, Translation!$A:$S, 'Water resources'!C$1 + 6, FALSE),
    Content_!$D$7=3, VLOOKUP('Water resources'!$A6, Translation!$A:$S, 'Water resources'!C$1 + 12, FALSE)
)</f>
        <v>Мл</v>
      </c>
      <c r="D6" s="686">
        <v>68870725.439999998</v>
      </c>
      <c r="E6" s="686">
        <v>64077562.390000001</v>
      </c>
      <c r="F6" s="686">
        <v>63762225.979999997</v>
      </c>
      <c r="G6" s="687">
        <v>63923742.060000002</v>
      </c>
    </row>
    <row r="7" spans="1:8" ht="15.5" x14ac:dyDescent="0.3">
      <c r="A7" s="680" t="s">
        <v>1515</v>
      </c>
      <c r="B7" s="688" t="str" cm="1">
        <f t="array" ref="B7">_xlfn.IFS(
    Content_!$D$7=1, VLOOKUP('Water resources'!$A7, Translation!$A:$S, 'Water resources'!B$1, FALSE),
    Content_!$D$7=2, VLOOKUP('Water resources'!$A7, Translation!$A:$S, 'Water resources'!B$1 + 6, FALSE),
    Content_!$D$7=3, VLOOKUP('Water resources'!$A7, Translation!$A:$S, 'Water resources'!B$1 + 12, FALSE)
)</f>
        <v>по типу источника:</v>
      </c>
      <c r="C7" s="674"/>
      <c r="D7" s="689"/>
      <c r="E7" s="689"/>
      <c r="F7" s="689"/>
      <c r="G7" s="689"/>
      <c r="H7" s="690"/>
    </row>
    <row r="8" spans="1:8" ht="15.5" x14ac:dyDescent="0.3">
      <c r="A8" s="680" t="s">
        <v>1516</v>
      </c>
      <c r="B8" s="616" t="str" cm="1">
        <f t="array" ref="B8">_xlfn.IFS(
    Content_!$D$7=1, VLOOKUP('Water resources'!$A8, Translation!$A:$S, 'Water resources'!B$1, FALSE),
    Content_!$D$7=2, VLOOKUP('Water resources'!$A8, Translation!$A:$S, 'Water resources'!B$1 + 6, FALSE),
    Content_!$D$7=3, VLOOKUP('Water resources'!$A8, Translation!$A:$S, 'Water resources'!B$1 + 12, FALSE)
)</f>
        <v>поверхностные водные объекты</v>
      </c>
      <c r="C8" s="363" t="str" cm="1">
        <f t="array" ref="C8">_xlfn.IFS(
    Content_!$D$7=1, VLOOKUP('Water resources'!$A8, Translation!$A:$S, 'Water resources'!C$1, FALSE),
    Content_!$D$7=2, VLOOKUP('Water resources'!$A8, Translation!$A:$S, 'Water resources'!C$1 + 6, FALSE),
    Content_!$D$7=3, VLOOKUP('Water resources'!$A8, Translation!$A:$S, 'Water resources'!C$1 + 12, FALSE)
)</f>
        <v>Мл</v>
      </c>
      <c r="D8" s="632">
        <v>68633035.099999994</v>
      </c>
      <c r="E8" s="632">
        <v>63833110</v>
      </c>
      <c r="F8" s="632">
        <v>63510464.899999999</v>
      </c>
      <c r="G8" s="633">
        <v>63674792.5</v>
      </c>
    </row>
    <row r="9" spans="1:8" ht="15.5" x14ac:dyDescent="0.3">
      <c r="A9" s="680" t="s">
        <v>1517</v>
      </c>
      <c r="B9" s="616" t="str" cm="1">
        <f t="array" ref="B9">_xlfn.IFS(
    Content_!$D$7=1, VLOOKUP('Water resources'!$A9, Translation!$A:$S, 'Water resources'!B$1, FALSE),
    Content_!$D$7=2, VLOOKUP('Water resources'!$A9, Translation!$A:$S, 'Water resources'!B$1 + 6, FALSE),
    Content_!$D$7=3, VLOOKUP('Water resources'!$A9, Translation!$A:$S, 'Water resources'!B$1 + 12, FALSE)
)</f>
        <v>подземные водные объекты</v>
      </c>
      <c r="C9" s="363" t="str" cm="1">
        <f t="array" ref="C9">_xlfn.IFS(
    Content_!$D$7=1, VLOOKUP('Water resources'!$A9, Translation!$A:$S, 'Water resources'!C$1, FALSE),
    Content_!$D$7=2, VLOOKUP('Water resources'!$A9, Translation!$A:$S, 'Water resources'!C$1 + 6, FALSE),
    Content_!$D$7=3, VLOOKUP('Water resources'!$A9, Translation!$A:$S, 'Water resources'!C$1 + 12, FALSE)
)</f>
        <v>Мл</v>
      </c>
      <c r="D9" s="632">
        <v>48952.4</v>
      </c>
      <c r="E9" s="632">
        <v>45891.3</v>
      </c>
      <c r="F9" s="632">
        <v>40941.1</v>
      </c>
      <c r="G9" s="633">
        <v>40131.199999999997</v>
      </c>
    </row>
    <row r="10" spans="1:8" ht="15.5" x14ac:dyDescent="0.3">
      <c r="A10" s="680" t="s">
        <v>1518</v>
      </c>
      <c r="B10" s="616" t="str" cm="1">
        <f t="array" ref="B10">_xlfn.IFS(
    Content_!$D$7=1, VLOOKUP('Water resources'!$A10, Translation!$A:$S, 'Water resources'!B$1, FALSE),
    Content_!$D$7=2, VLOOKUP('Water resources'!$A10, Translation!$A:$S, 'Water resources'!B$1 + 6, FALSE),
    Content_!$D$7=3, VLOOKUP('Water resources'!$A10, Translation!$A:$S, 'Water resources'!B$1 + 12, FALSE)
)</f>
        <v>городские системы водоснабжения</v>
      </c>
      <c r="C10" s="363" t="str" cm="1">
        <f t="array" ref="C10">_xlfn.IFS(
    Content_!$D$7=1, VLOOKUP('Water resources'!$A10, Translation!$A:$S, 'Water resources'!C$1, FALSE),
    Content_!$D$7=2, VLOOKUP('Water resources'!$A10, Translation!$A:$S, 'Water resources'!C$1 + 6, FALSE),
    Content_!$D$7=3, VLOOKUP('Water resources'!$A10, Translation!$A:$S, 'Water resources'!C$1 + 12, FALSE)
)</f>
        <v>Мл</v>
      </c>
      <c r="D10" s="632">
        <v>41138.5</v>
      </c>
      <c r="E10" s="632">
        <v>45764.800000000003</v>
      </c>
      <c r="F10" s="632">
        <v>50592.6</v>
      </c>
      <c r="G10" s="633">
        <v>52555.8</v>
      </c>
    </row>
    <row r="11" spans="1:8" ht="15.5" x14ac:dyDescent="0.3">
      <c r="A11" s="680" t="s">
        <v>1519</v>
      </c>
      <c r="B11" s="616" t="str" cm="1">
        <f t="array" ref="B11">_xlfn.IFS(
    Content_!$D$7=1, VLOOKUP('Water resources'!$A11, Translation!$A:$S, 'Water resources'!B$1, FALSE),
    Content_!$D$7=2, VLOOKUP('Water resources'!$A11, Translation!$A:$S, 'Water resources'!B$1 + 6, FALSE),
    Content_!$D$7=3, VLOOKUP('Water resources'!$A11, Translation!$A:$S, 'Water resources'!B$1 + 12, FALSE)
)</f>
        <v>попутно-пластовые воды</v>
      </c>
      <c r="C11" s="363" t="str" cm="1">
        <f t="array" ref="C11">_xlfn.IFS(
    Content_!$D$7=1, VLOOKUP('Water resources'!$A11, Translation!$A:$S, 'Water resources'!C$1, FALSE),
    Content_!$D$7=2, VLOOKUP('Water resources'!$A11, Translation!$A:$S, 'Water resources'!C$1 + 6, FALSE),
    Content_!$D$7=3, VLOOKUP('Water resources'!$A11, Translation!$A:$S, 'Water resources'!C$1 + 12, FALSE)
)</f>
        <v>Мл</v>
      </c>
      <c r="D11" s="632">
        <v>125000</v>
      </c>
      <c r="E11" s="632">
        <v>131050</v>
      </c>
      <c r="F11" s="632">
        <v>136520</v>
      </c>
      <c r="G11" s="633">
        <v>136960</v>
      </c>
    </row>
    <row r="12" spans="1:8" ht="15.5" x14ac:dyDescent="0.3">
      <c r="A12" s="680" t="s">
        <v>1520</v>
      </c>
      <c r="B12" s="616" t="str" cm="1">
        <f t="array" ref="B12">_xlfn.IFS(
    Content_!$D$7=1, VLOOKUP('Water resources'!$A12, Translation!$A:$S, 'Water resources'!B$1, FALSE),
    Content_!$D$7=2, VLOOKUP('Water resources'!$A12, Translation!$A:$S, 'Water resources'!B$1 + 6, FALSE),
    Content_!$D$7=3, VLOOKUP('Water resources'!$A12, Translation!$A:$S, 'Water resources'!B$1 + 12, FALSE)
)</f>
        <v>воды сторонних организаций</v>
      </c>
      <c r="C12" s="363" t="str" cm="1">
        <f t="array" ref="C12">_xlfn.IFS(
    Content_!$D$7=1, VLOOKUP('Water resources'!$A12, Translation!$A:$S, 'Water resources'!C$1, FALSE),
    Content_!$D$7=2, VLOOKUP('Water resources'!$A12, Translation!$A:$S, 'Water resources'!C$1 + 6, FALSE),
    Content_!$D$7=3, VLOOKUP('Water resources'!$A12, Translation!$A:$S, 'Water resources'!C$1 + 12, FALSE)
)</f>
        <v>Мл</v>
      </c>
      <c r="D12" s="632">
        <v>946.3</v>
      </c>
      <c r="E12" s="632">
        <v>1005.4</v>
      </c>
      <c r="F12" s="632">
        <v>2575.4</v>
      </c>
      <c r="G12" s="633">
        <v>2832.8</v>
      </c>
    </row>
    <row r="13" spans="1:8" ht="15.5" x14ac:dyDescent="0.3">
      <c r="A13" s="680" t="s">
        <v>1521</v>
      </c>
      <c r="B13" s="616" t="str" cm="1">
        <f t="array" ref="B13">_xlfn.IFS(
    Content_!$D$7=1, VLOOKUP('Water resources'!$A13, Translation!$A:$S, 'Water resources'!B$1, FALSE),
    Content_!$D$7=2, VLOOKUP('Water resources'!$A13, Translation!$A:$S, 'Water resources'!B$1 + 6, FALSE),
    Content_!$D$7=3, VLOOKUP('Water resources'!$A13, Translation!$A:$S, 'Water resources'!B$1 + 12, FALSE)
)</f>
        <v>другие системы водоснабжения</v>
      </c>
      <c r="C13" s="363" t="str" cm="1">
        <f t="array" ref="C13">_xlfn.IFS(
    Content_!$D$7=1, VLOOKUP('Water resources'!$A13, Translation!$A:$S, 'Water resources'!C$1, FALSE),
    Content_!$D$7=2, VLOOKUP('Water resources'!$A13, Translation!$A:$S, 'Water resources'!C$1 + 6, FALSE),
    Content_!$D$7=3, VLOOKUP('Water resources'!$A13, Translation!$A:$S, 'Water resources'!C$1 + 12, FALSE)
)</f>
        <v>Мл</v>
      </c>
      <c r="D13" s="632">
        <v>21653.200000000001</v>
      </c>
      <c r="E13" s="632">
        <v>20741</v>
      </c>
      <c r="F13" s="632">
        <v>21132</v>
      </c>
      <c r="G13" s="633">
        <v>16469.7</v>
      </c>
    </row>
    <row r="14" spans="1:8" ht="15.5" x14ac:dyDescent="0.3">
      <c r="A14" s="680" t="s">
        <v>1522</v>
      </c>
      <c r="B14" s="691" t="str" cm="1">
        <f t="array" ref="B14">_xlfn.IFS(
    Content_!$D$7=1, VLOOKUP('Water resources'!$A14, Translation!$A:$S, 'Water resources'!B$1, FALSE),
    Content_!$D$7=2, VLOOKUP('Water resources'!$A14, Translation!$A:$S, 'Water resources'!B$1 + 6, FALSE),
    Content_!$D$7=3, VLOOKUP('Water resources'!$A14, Translation!$A:$S, 'Water resources'!B$1 + 12, FALSE)
)</f>
        <v>по типу деятельности:</v>
      </c>
      <c r="C14" s="470"/>
      <c r="D14" s="692"/>
      <c r="E14" s="692"/>
      <c r="F14" s="692"/>
      <c r="G14" s="692"/>
    </row>
    <row r="15" spans="1:8" ht="15.5" x14ac:dyDescent="0.3">
      <c r="A15" s="680" t="s">
        <v>1523</v>
      </c>
      <c r="B15" s="616" t="str" cm="1">
        <f t="array" ref="B15">_xlfn.IFS(
    Content_!$D$7=1, VLOOKUP('Water resources'!$A15, Translation!$A:$S, 'Water resources'!B$1, FALSE),
    Content_!$D$7=2, VLOOKUP('Water resources'!$A15, Translation!$A:$S, 'Water resources'!B$1 + 6, FALSE),
    Content_!$D$7=3, VLOOKUP('Water resources'!$A15, Translation!$A:$S, 'Water resources'!B$1 + 12, FALSE)
)</f>
        <v>Нужды производственных компаний Фонда*</v>
      </c>
      <c r="C15" s="363" t="str" cm="1">
        <f t="array" ref="C15">_xlfn.IFS(
    Content_!$D$7=1, VLOOKUP('Water resources'!$A15, Translation!$A:$S, 'Water resources'!C$1, FALSE),
    Content_!$D$7=2, VLOOKUP('Water resources'!$A15, Translation!$A:$S, 'Water resources'!C$1 + 6, FALSE),
    Content_!$D$7=3, VLOOKUP('Water resources'!$A15, Translation!$A:$S, 'Water resources'!C$1 + 12, FALSE)
)</f>
        <v>Мл</v>
      </c>
      <c r="D15" s="693">
        <v>297807.34000000003</v>
      </c>
      <c r="E15" s="693">
        <v>315928.19</v>
      </c>
      <c r="F15" s="693">
        <v>316129.34999999998</v>
      </c>
      <c r="G15" s="694">
        <v>331317.26</v>
      </c>
    </row>
    <row r="16" spans="1:8" ht="15.5" x14ac:dyDescent="0.3">
      <c r="A16" s="680" t="s">
        <v>1524</v>
      </c>
      <c r="B16" s="616" t="str" cm="1">
        <f t="array" ref="B16">_xlfn.IFS(
    Content_!$D$7=1, VLOOKUP('Water resources'!$A16, Translation!$A:$S, 'Water resources'!B$1, FALSE),
    Content_!$D$7=2, VLOOKUP('Water resources'!$A16, Translation!$A:$S, 'Water resources'!B$1 + 6, FALSE),
    Content_!$D$7=3, VLOOKUP('Water resources'!$A16, Translation!$A:$S, 'Water resources'!B$1 + 12, FALSE)
)</f>
        <v>Приведения в действие гидрогенераторов ГЭС</v>
      </c>
      <c r="C16" s="363" t="str" cm="1">
        <f t="array" ref="C16">_xlfn.IFS(
    Content_!$D$7=1, VLOOKUP('Water resources'!$A16, Translation!$A:$S, 'Water resources'!C$1, FALSE),
    Content_!$D$7=2, VLOOKUP('Water resources'!$A16, Translation!$A:$S, 'Water resources'!C$1 + 6, FALSE),
    Content_!$D$7=3, VLOOKUP('Water resources'!$A16, Translation!$A:$S, 'Water resources'!C$1 + 12, FALSE)
)</f>
        <v>Мл</v>
      </c>
      <c r="D16" s="693">
        <v>68447918.099999994</v>
      </c>
      <c r="E16" s="693">
        <v>63630584.200000003</v>
      </c>
      <c r="F16" s="693">
        <v>63309576.630000003</v>
      </c>
      <c r="G16" s="694">
        <v>63455464.799999997</v>
      </c>
      <c r="H16" s="690"/>
    </row>
    <row r="17" spans="1:8" ht="15.5" x14ac:dyDescent="0.3">
      <c r="A17" s="680" t="s">
        <v>1525</v>
      </c>
      <c r="B17" s="616" t="str" cm="1">
        <f t="array" ref="B17">_xlfn.IFS(
    Content_!$D$7=1, VLOOKUP('Water resources'!$A17, Translation!$A:$S, 'Water resources'!B$1, FALSE),
    Content_!$D$7=2, VLOOKUP('Water resources'!$A17, Translation!$A:$S, 'Water resources'!B$1 + 6, FALSE),
    Content_!$D$7=3, VLOOKUP('Water resources'!$A17, Translation!$A:$S, 'Water resources'!B$1 + 12, FALSE)
)</f>
        <v>Поддержание пластового давления</v>
      </c>
      <c r="C17" s="363" t="str" cm="1">
        <f t="array" ref="C17">_xlfn.IFS(
    Content_!$D$7=1, VLOOKUP('Water resources'!$A17, Translation!$A:$S, 'Water resources'!C$1, FALSE),
    Content_!$D$7=2, VLOOKUP('Water resources'!$A17, Translation!$A:$S, 'Water resources'!C$1 + 6, FALSE),
    Content_!$D$7=3, VLOOKUP('Water resources'!$A17, Translation!$A:$S, 'Water resources'!C$1 + 12, FALSE)
)</f>
        <v>Мл</v>
      </c>
      <c r="D17" s="693">
        <v>125000</v>
      </c>
      <c r="E17" s="693">
        <v>131050</v>
      </c>
      <c r="F17" s="693">
        <v>136520</v>
      </c>
      <c r="G17" s="694">
        <v>136960</v>
      </c>
    </row>
    <row r="18" spans="1:8" ht="15.5" x14ac:dyDescent="0.3">
      <c r="A18" s="680" t="s">
        <v>1526</v>
      </c>
      <c r="B18" s="691" t="str" cm="1">
        <f t="array" ref="B18">_xlfn.IFS(
    Content_!$D$7=1, VLOOKUP('Water resources'!$A18, Translation!$A:$S, 'Water resources'!B$1, FALSE),
    Content_!$D$7=2, VLOOKUP('Water resources'!$A18, Translation!$A:$S, 'Water resources'!B$1 + 6, FALSE),
    Content_!$D$7=3, VLOOKUP('Water resources'!$A18, Translation!$A:$S, 'Water resources'!B$1 + 12, FALSE)
)</f>
        <v>по типу минерализации:</v>
      </c>
      <c r="C18" s="470"/>
      <c r="D18" s="695"/>
      <c r="E18" s="695"/>
      <c r="F18" s="695"/>
      <c r="G18" s="695"/>
    </row>
    <row r="19" spans="1:8" ht="15.5" x14ac:dyDescent="0.3">
      <c r="A19" s="680" t="s">
        <v>1527</v>
      </c>
      <c r="B19" s="696" t="str" cm="1">
        <f t="array" ref="B19">_xlfn.IFS(
    Content_!$D$7=1, VLOOKUP('Water resources'!$A19, Translation!$A:$S, 'Water resources'!B$1, FALSE),
    Content_!$D$7=2, VLOOKUP('Water resources'!$A19, Translation!$A:$S, 'Water resources'!B$1 + 6, FALSE),
    Content_!$D$7=3, VLOOKUP('Water resources'!$A19, Translation!$A:$S, 'Water resources'!B$1 + 12, FALSE)
)</f>
        <v>пресная вода</v>
      </c>
      <c r="C19" s="435" t="str" cm="1">
        <f t="array" ref="C19">_xlfn.IFS(
    Content_!$D$7=1, VLOOKUP('Water resources'!$A19, Translation!$A:$S, 'Water resources'!C$1, FALSE),
    Content_!$D$7=2, VLOOKUP('Water resources'!$A19, Translation!$A:$S, 'Water resources'!C$1 + 6, FALSE),
    Content_!$D$7=3, VLOOKUP('Water resources'!$A19, Translation!$A:$S, 'Water resources'!C$1 + 12, FALSE)
)</f>
        <v>Мл</v>
      </c>
      <c r="D19" s="697">
        <v>68686906.390000001</v>
      </c>
      <c r="E19" s="697">
        <v>63881231.649999999</v>
      </c>
      <c r="F19" s="697">
        <v>63566397.200000003</v>
      </c>
      <c r="G19" s="698">
        <v>63734690.740000002</v>
      </c>
    </row>
    <row r="20" spans="1:8" ht="15.5" x14ac:dyDescent="0.3">
      <c r="A20" s="680" t="s">
        <v>1528</v>
      </c>
      <c r="B20" s="699" t="str" cm="1">
        <f t="array" ref="B20">_xlfn.IFS(
    Content_!$D$7=1, VLOOKUP('Water resources'!$A20, Translation!$A:$S, 'Water resources'!B$1, FALSE),
    Content_!$D$7=2, VLOOKUP('Water resources'!$A20, Translation!$A:$S, 'Water resources'!B$1 + 6, FALSE),
    Content_!$D$7=3, VLOOKUP('Water resources'!$A20, Translation!$A:$S, 'Water resources'!B$1 + 12, FALSE)
)</f>
        <v>другая вода</v>
      </c>
      <c r="C20" s="678" t="str" cm="1">
        <f t="array" ref="C20">_xlfn.IFS(
    Content_!$D$7=1, VLOOKUP('Water resources'!$A20, Translation!$A:$S, 'Water resources'!C$1, FALSE),
    Content_!$D$7=2, VLOOKUP('Water resources'!$A20, Translation!$A:$S, 'Water resources'!C$1 + 6, FALSE),
    Content_!$D$7=3, VLOOKUP('Water resources'!$A20, Translation!$A:$S, 'Water resources'!C$1 + 12, FALSE)
)</f>
        <v>Мл</v>
      </c>
      <c r="D20" s="700">
        <v>183819.05</v>
      </c>
      <c r="E20" s="700">
        <v>196330.74</v>
      </c>
      <c r="F20" s="700">
        <v>195828.78</v>
      </c>
      <c r="G20" s="701">
        <v>189051.33</v>
      </c>
      <c r="H20" s="690"/>
    </row>
    <row r="21" spans="1:8" ht="14" x14ac:dyDescent="0.3">
      <c r="A21" s="680" t="s">
        <v>1529</v>
      </c>
      <c r="B21" s="702" t="str" cm="1">
        <f t="array" ref="B21">_xlfn.IFS(
    Content_!$D$7=1, VLOOKUP('Water resources'!$A21, Translation!$A:$S, 'Water resources'!B$1, FALSE),
    Content_!$D$7=2, VLOOKUP('Water resources'!$A21, Translation!$A:$S, 'Water resources'!B$1 + 6, FALSE),
    Content_!$D$7=3, VLOOKUP('Water resources'!$A21, Translation!$A:$S, 'Water resources'!B$1 + 12, FALSE)
)</f>
        <v>* Водозабор без учета ГЭС</v>
      </c>
      <c r="C21" s="703" cm="1">
        <f t="array" ref="C21">_xlfn.IFS(
    Content_!$D$7=1, VLOOKUP('Water resources'!$A21, Translation!$A:$S, 'Water resources'!C$1, FALSE),
    Content_!$D$7=2, VLOOKUP('Water resources'!$A21, Translation!$A:$S, 'Water resources'!C$1 + 6, FALSE),
    Content_!$D$7=3, VLOOKUP('Water resources'!$A21, Translation!$A:$S, 'Water resources'!C$1 + 12, FALSE)
)</f>
        <v>0</v>
      </c>
      <c r="D21" s="704"/>
      <c r="E21" s="704"/>
      <c r="F21" s="704"/>
      <c r="G21" s="704"/>
      <c r="H21" s="690"/>
    </row>
    <row r="22" spans="1:8" ht="15.5" x14ac:dyDescent="0.3">
      <c r="A22" s="680" t="s">
        <v>1530</v>
      </c>
      <c r="B22" s="601" t="s">
        <v>1014</v>
      </c>
      <c r="C22" s="602" t="str" cm="1">
        <f t="array" ref="C22">_xlfn.IFS(
    Content_!$D$7=1, VLOOKUP('Water resources'!$A22, Translation!$A:$S, 'Water resources'!C$1, FALSE),
    Content_!$D$7=2, VLOOKUP('Water resources'!$A22, Translation!$A:$S, 'Water resources'!C$1 + 6, FALSE),
    Content_!$D$7=3, VLOOKUP('Water resources'!$A22, Translation!$A:$S, 'Water resources'!C$1 + 12, FALSE)
)</f>
        <v>Единица измерения</v>
      </c>
      <c r="D22" s="660">
        <v>2020</v>
      </c>
      <c r="E22" s="660">
        <v>2021</v>
      </c>
      <c r="F22" s="660">
        <v>2022</v>
      </c>
      <c r="G22" s="660">
        <v>2023</v>
      </c>
      <c r="H22" s="690"/>
    </row>
    <row r="23" spans="1:8" ht="15.5" x14ac:dyDescent="0.3">
      <c r="A23" s="680" t="s">
        <v>1531</v>
      </c>
      <c r="B23" s="705" t="str" cm="1">
        <f t="array" ref="B23">_xlfn.IFS(
    Content_!$D$7=1, VLOOKUP('Water resources'!$A23, Translation!$A:$S, 'Water resources'!B$1, FALSE),
    Content_!$D$7=2, VLOOKUP('Water resources'!$A23, Translation!$A:$S, 'Water resources'!B$1 + 6, FALSE),
    Content_!$D$7=3, VLOOKUP('Water resources'!$A23, Translation!$A:$S, 'Water resources'!B$1 + 12, FALSE)
)</f>
        <v xml:space="preserve">Водозабор в регионах с дефицитом* воды </v>
      </c>
      <c r="C23" s="685" t="str" cm="1">
        <f t="array" ref="C23">_xlfn.IFS(
    Content_!$D$7=1, VLOOKUP('Water resources'!$A23, Translation!$A:$S, 'Water resources'!C$1, FALSE),
    Content_!$D$7=2, VLOOKUP('Water resources'!$A23, Translation!$A:$S, 'Water resources'!C$1 + 6, FALSE),
    Content_!$D$7=3, VLOOKUP('Water resources'!$A23, Translation!$A:$S, 'Water resources'!C$1 + 12, FALSE)
)</f>
        <v>Мл</v>
      </c>
      <c r="D23" s="686">
        <v>34783.160000000003</v>
      </c>
      <c r="E23" s="686">
        <v>32847.25</v>
      </c>
      <c r="F23" s="686">
        <v>32456.52</v>
      </c>
      <c r="G23" s="687">
        <v>29651.11</v>
      </c>
    </row>
    <row r="24" spans="1:8" ht="15.5" x14ac:dyDescent="0.3">
      <c r="A24" s="680" t="s">
        <v>1532</v>
      </c>
      <c r="B24" s="688" t="str" cm="1">
        <f t="array" ref="B24">_xlfn.IFS(
    Content_!$D$7=1, VLOOKUP('Water resources'!$A24, Translation!$A:$S, 'Water resources'!B$1, FALSE),
    Content_!$D$7=2, VLOOKUP('Water resources'!$A24, Translation!$A:$S, 'Water resources'!B$1 + 6, FALSE),
    Content_!$D$7=3, VLOOKUP('Water resources'!$A24, Translation!$A:$S, 'Water resources'!B$1 + 12, FALSE)
)</f>
        <v>по типу источника:</v>
      </c>
      <c r="C24" s="674"/>
      <c r="D24" s="689"/>
      <c r="E24" s="689"/>
      <c r="F24" s="689"/>
      <c r="G24" s="689"/>
    </row>
    <row r="25" spans="1:8" ht="15.5" x14ac:dyDescent="0.3">
      <c r="A25" s="680" t="s">
        <v>1533</v>
      </c>
      <c r="B25" s="706" t="str" cm="1">
        <f t="array" ref="B25">_xlfn.IFS(
    Content_!$D$7=1, VLOOKUP('Water resources'!$A25, Translation!$A:$S, 'Water resources'!B$1, FALSE),
    Content_!$D$7=2, VLOOKUP('Water resources'!$A25, Translation!$A:$S, 'Water resources'!B$1 + 6, FALSE),
    Content_!$D$7=3, VLOOKUP('Water resources'!$A25, Translation!$A:$S, 'Water resources'!B$1 + 12, FALSE)
)</f>
        <v>поверхностные водные объекты</v>
      </c>
      <c r="C25" s="707" t="str" cm="1">
        <f t="array" ref="C25">_xlfn.IFS(
    Content_!$D$7=1, VLOOKUP('Water resources'!$A25, Translation!$A:$S, 'Water resources'!C$1, FALSE),
    Content_!$D$7=2, VLOOKUP('Water resources'!$A25, Translation!$A:$S, 'Water resources'!C$1 + 6, FALSE),
    Content_!$D$7=3, VLOOKUP('Water resources'!$A25, Translation!$A:$S, 'Water resources'!C$1 + 12, FALSE)
)</f>
        <v>Мл</v>
      </c>
      <c r="D25" s="693">
        <v>6926.77</v>
      </c>
      <c r="E25" s="693">
        <v>7556.92</v>
      </c>
      <c r="F25" s="693">
        <v>6830.82</v>
      </c>
      <c r="G25" s="694">
        <v>4527.3599999999997</v>
      </c>
    </row>
    <row r="26" spans="1:8" ht="15.5" x14ac:dyDescent="0.3">
      <c r="A26" s="680" t="s">
        <v>1534</v>
      </c>
      <c r="B26" s="706" t="str" cm="1">
        <f t="array" ref="B26">_xlfn.IFS(
    Content_!$D$7=1, VLOOKUP('Water resources'!$A26, Translation!$A:$S, 'Water resources'!B$1, FALSE),
    Content_!$D$7=2, VLOOKUP('Water resources'!$A26, Translation!$A:$S, 'Water resources'!B$1 + 6, FALSE),
    Content_!$D$7=3, VLOOKUP('Water resources'!$A26, Translation!$A:$S, 'Water resources'!B$1 + 12, FALSE)
)</f>
        <v>подземные водные объекты</v>
      </c>
      <c r="C26" s="707" t="str" cm="1">
        <f t="array" ref="C26">_xlfn.IFS(
    Content_!$D$7=1, VLOOKUP('Water resources'!$A26, Translation!$A:$S, 'Water resources'!C$1, FALSE),
    Content_!$D$7=2, VLOOKUP('Water resources'!$A26, Translation!$A:$S, 'Water resources'!C$1 + 6, FALSE),
    Content_!$D$7=3, VLOOKUP('Water resources'!$A26, Translation!$A:$S, 'Water resources'!C$1 + 12, FALSE)
)</f>
        <v>Мл</v>
      </c>
      <c r="D26" s="693">
        <v>25638.33</v>
      </c>
      <c r="E26" s="693">
        <v>22679.599999999999</v>
      </c>
      <c r="F26" s="693">
        <v>18616.830000000002</v>
      </c>
      <c r="G26" s="694">
        <v>18153.669999999998</v>
      </c>
    </row>
    <row r="27" spans="1:8" ht="15.5" x14ac:dyDescent="0.3">
      <c r="A27" s="680" t="s">
        <v>1535</v>
      </c>
      <c r="B27" s="706" t="str" cm="1">
        <f t="array" ref="B27">_xlfn.IFS(
    Content_!$D$7=1, VLOOKUP('Water resources'!$A27, Translation!$A:$S, 'Water resources'!B$1, FALSE),
    Content_!$D$7=2, VLOOKUP('Water resources'!$A27, Translation!$A:$S, 'Water resources'!B$1 + 6, FALSE),
    Content_!$D$7=3, VLOOKUP('Water resources'!$A27, Translation!$A:$S, 'Water resources'!B$1 + 12, FALSE)
)</f>
        <v>городские системы водоснабжения</v>
      </c>
      <c r="C27" s="707" t="str" cm="1">
        <f t="array" ref="C27">_xlfn.IFS(
    Content_!$D$7=1, VLOOKUP('Water resources'!$A27, Translation!$A:$S, 'Water resources'!C$1, FALSE),
    Content_!$D$7=2, VLOOKUP('Water resources'!$A27, Translation!$A:$S, 'Water resources'!C$1 + 6, FALSE),
    Content_!$D$7=3, VLOOKUP('Water resources'!$A27, Translation!$A:$S, 'Water resources'!C$1 + 12, FALSE)
)</f>
        <v>Мл</v>
      </c>
      <c r="D27" s="693">
        <v>1955.46</v>
      </c>
      <c r="E27" s="693">
        <v>1967.26</v>
      </c>
      <c r="F27" s="693">
        <v>5945.71</v>
      </c>
      <c r="G27" s="694">
        <v>6010.74</v>
      </c>
    </row>
    <row r="28" spans="1:8" ht="15.5" x14ac:dyDescent="0.3">
      <c r="A28" s="680" t="s">
        <v>1536</v>
      </c>
      <c r="B28" s="635" t="str" cm="1">
        <f t="array" ref="B28">_xlfn.IFS(
    Content_!$D$7=1, VLOOKUP('Water resources'!$A28, Translation!$A:$S, 'Water resources'!B$1, FALSE),
    Content_!$D$7=2, VLOOKUP('Water resources'!$A28, Translation!$A:$S, 'Water resources'!B$1 + 6, FALSE),
    Content_!$D$7=3, VLOOKUP('Water resources'!$A28, Translation!$A:$S, 'Water resources'!B$1 + 12, FALSE)
)</f>
        <v>воды сторонних организаций</v>
      </c>
      <c r="C28" s="396" t="str" cm="1">
        <f t="array" ref="C28">_xlfn.IFS(
    Content_!$D$7=1, VLOOKUP('Water resources'!$A28, Translation!$A:$S, 'Water resources'!C$1, FALSE),
    Content_!$D$7=2, VLOOKUP('Water resources'!$A28, Translation!$A:$S, 'Water resources'!C$1 + 6, FALSE),
    Content_!$D$7=3, VLOOKUP('Water resources'!$A28, Translation!$A:$S, 'Water resources'!C$1 + 12, FALSE)
)</f>
        <v>Мл</v>
      </c>
      <c r="D28" s="693">
        <v>36.6</v>
      </c>
      <c r="E28" s="693">
        <v>38.5</v>
      </c>
      <c r="F28" s="693">
        <v>44.19</v>
      </c>
      <c r="G28" s="694">
        <v>45.39</v>
      </c>
    </row>
    <row r="29" spans="1:8" ht="15.5" x14ac:dyDescent="0.3">
      <c r="A29" s="680" t="s">
        <v>1537</v>
      </c>
      <c r="B29" s="635" t="str" cm="1">
        <f t="array" ref="B29">_xlfn.IFS(
    Content_!$D$7=1, VLOOKUP('Water resources'!$A29, Translation!$A:$S, 'Water resources'!B$1, FALSE),
    Content_!$D$7=2, VLOOKUP('Water resources'!$A29, Translation!$A:$S, 'Water resources'!B$1 + 6, FALSE),
    Content_!$D$7=3, VLOOKUP('Water resources'!$A29, Translation!$A:$S, 'Water resources'!B$1 + 12, FALSE)
)</f>
        <v>другие системы водоснабжения</v>
      </c>
      <c r="C29" s="396" t="str" cm="1">
        <f t="array" ref="C29">_xlfn.IFS(
    Content_!$D$7=1, VLOOKUP('Water resources'!$A29, Translation!$A:$S, 'Water resources'!C$1, FALSE),
    Content_!$D$7=2, VLOOKUP('Water resources'!$A29, Translation!$A:$S, 'Water resources'!C$1 + 6, FALSE),
    Content_!$D$7=3, VLOOKUP('Water resources'!$A29, Translation!$A:$S, 'Water resources'!C$1 + 12, FALSE)
)</f>
        <v>Мл</v>
      </c>
      <c r="D29" s="693">
        <v>226</v>
      </c>
      <c r="E29" s="693">
        <v>604.98</v>
      </c>
      <c r="F29" s="693">
        <v>1018.96</v>
      </c>
      <c r="G29" s="694">
        <v>913.96</v>
      </c>
    </row>
    <row r="30" spans="1:8" ht="15.5" x14ac:dyDescent="0.3">
      <c r="A30" s="680" t="s">
        <v>1538</v>
      </c>
      <c r="B30" s="688" t="str" cm="1">
        <f t="array" ref="B30">_xlfn.IFS(
    Content_!$D$7=1, VLOOKUP('Water resources'!$A30, Translation!$A:$S, 'Water resources'!B$1, FALSE),
    Content_!$D$7=2, VLOOKUP('Water resources'!$A30, Translation!$A:$S, 'Water resources'!B$1 + 6, FALSE),
    Content_!$D$7=3, VLOOKUP('Water resources'!$A30, Translation!$A:$S, 'Water resources'!B$1 + 12, FALSE)
)</f>
        <v>по типу минерализации:</v>
      </c>
      <c r="C30" s="674"/>
      <c r="D30" s="695"/>
      <c r="E30" s="695"/>
      <c r="F30" s="695"/>
      <c r="G30" s="695"/>
    </row>
    <row r="31" spans="1:8" ht="15.5" x14ac:dyDescent="0.3">
      <c r="A31" s="680" t="s">
        <v>1539</v>
      </c>
      <c r="B31" s="708" t="str" cm="1">
        <f t="array" ref="B31">_xlfn.IFS(
    Content_!$D$7=1, VLOOKUP('Water resources'!$A31, Translation!$A:$S, 'Water resources'!B$1, FALSE),
    Content_!$D$7=2, VLOOKUP('Water resources'!$A31, Translation!$A:$S, 'Water resources'!B$1 + 6, FALSE),
    Content_!$D$7=3, VLOOKUP('Water resources'!$A31, Translation!$A:$S, 'Water resources'!B$1 + 12, FALSE)
)</f>
        <v>пресная вода</v>
      </c>
      <c r="C31" s="709" t="str" cm="1">
        <f t="array" ref="C31">_xlfn.IFS(
    Content_!$D$7=1, VLOOKUP('Water resources'!$A31, Translation!$A:$S, 'Water resources'!C$1, FALSE),
    Content_!$D$7=2, VLOOKUP('Water resources'!$A31, Translation!$A:$S, 'Water resources'!C$1 + 6, FALSE),
    Content_!$D$7=3, VLOOKUP('Water resources'!$A31, Translation!$A:$S, 'Water resources'!C$1 + 12, FALSE)
)</f>
        <v>Мл</v>
      </c>
      <c r="D31" s="697">
        <v>14863.84</v>
      </c>
      <c r="E31" s="697">
        <v>8461.59</v>
      </c>
      <c r="F31" s="697">
        <v>14347.26</v>
      </c>
      <c r="G31" s="698">
        <v>13207.48</v>
      </c>
    </row>
    <row r="32" spans="1:8" ht="15.5" x14ac:dyDescent="0.3">
      <c r="A32" s="680" t="s">
        <v>1540</v>
      </c>
      <c r="B32" s="710" t="str" cm="1">
        <f t="array" ref="B32">_xlfn.IFS(
    Content_!$D$7=1, VLOOKUP('Water resources'!$A32, Translation!$A:$S, 'Water resources'!B$1, FALSE),
    Content_!$D$7=2, VLOOKUP('Water resources'!$A32, Translation!$A:$S, 'Water resources'!B$1 + 6, FALSE),
    Content_!$D$7=3, VLOOKUP('Water resources'!$A32, Translation!$A:$S, 'Water resources'!B$1 + 12, FALSE)
)</f>
        <v>другая вода</v>
      </c>
      <c r="C32" s="711" t="str" cm="1">
        <f t="array" ref="C32">_xlfn.IFS(
    Content_!$D$7=1, VLOOKUP('Water resources'!$A32, Translation!$A:$S, 'Water resources'!C$1, FALSE),
    Content_!$D$7=2, VLOOKUP('Water resources'!$A32, Translation!$A:$S, 'Water resources'!C$1 + 6, FALSE),
    Content_!$D$7=3, VLOOKUP('Water resources'!$A32, Translation!$A:$S, 'Water resources'!C$1 + 12, FALSE)
)</f>
        <v>Мл</v>
      </c>
      <c r="D32" s="700">
        <v>19919.32</v>
      </c>
      <c r="E32" s="700">
        <v>24385.66</v>
      </c>
      <c r="F32" s="700">
        <v>18109.259999999998</v>
      </c>
      <c r="G32" s="701">
        <v>16443.63</v>
      </c>
    </row>
    <row r="33" spans="1:9" ht="15.5" x14ac:dyDescent="0.3">
      <c r="A33" s="680" t="s">
        <v>1541</v>
      </c>
      <c r="B33" s="712" t="str" cm="1">
        <f t="array" ref="B33">_xlfn.IFS(
    Content_!$D$7=1, VLOOKUP('Water resources'!$A33, Translation!$A:$S, 'Water resources'!B$1, FALSE),
    Content_!$D$7=2, VLOOKUP('Water resources'!$A33, Translation!$A:$S, 'Water resources'!B$1 + 6, FALSE),
    Content_!$D$7=3, VLOOKUP('Water resources'!$A33, Translation!$A:$S, 'Water resources'!B$1 + 12, FALSE)
)</f>
        <v>* Согласно показателю водного стресса WRI Aqueduct</v>
      </c>
      <c r="C33" s="713"/>
      <c r="D33" s="496"/>
      <c r="E33" s="496"/>
      <c r="F33" s="496"/>
      <c r="G33" s="496"/>
    </row>
    <row r="34" spans="1:9" ht="15.5" x14ac:dyDescent="0.3">
      <c r="A34" s="680" t="s">
        <v>1542</v>
      </c>
      <c r="B34" s="714" t="str" cm="1">
        <f t="array" ref="B34">_xlfn.IFS(
    Content_!$D$7=1, VLOOKUP('Water resources'!$A34, Translation!$A:$S, 'Water resources'!B$1, FALSE),
    Content_!$D$7=2, VLOOKUP('Water resources'!$A34, Translation!$A:$S, 'Water resources'!B$1 + 6, FALSE),
    Content_!$D$7=3, VLOOKUP('Water resources'!$A34, Translation!$A:$S, 'Water resources'!B$1 + 12, FALSE)
)</f>
        <v>GRI 303-4</v>
      </c>
      <c r="C34" s="602" t="str" cm="1">
        <f t="array" ref="C34">_xlfn.IFS(
    Content_!$D$7=1, VLOOKUP('Water resources'!$A34, Translation!$A:$S, 'Water resources'!C$1, FALSE),
    Content_!$D$7=2, VLOOKUP('Water resources'!$A34, Translation!$A:$S, 'Water resources'!C$1 + 6, FALSE),
    Content_!$D$7=3, VLOOKUP('Water resources'!$A34, Translation!$A:$S, 'Water resources'!C$1 + 12, FALSE)
)</f>
        <v>Единица измерения</v>
      </c>
      <c r="D34" s="715">
        <v>2020</v>
      </c>
      <c r="E34" s="715">
        <v>2021</v>
      </c>
      <c r="F34" s="715">
        <v>2022</v>
      </c>
      <c r="G34" s="715">
        <v>2023</v>
      </c>
    </row>
    <row r="35" spans="1:9" ht="15.5" x14ac:dyDescent="0.3">
      <c r="A35" s="680" t="s">
        <v>1543</v>
      </c>
      <c r="B35" s="504" t="str" cm="1">
        <f t="array" ref="B35">_xlfn.IFS(
    Content_!$D$7=1, VLOOKUP('Water resources'!$A35, Translation!$A:$S, 'Water resources'!B$1, FALSE),
    Content_!$D$7=2, VLOOKUP('Water resources'!$A35, Translation!$A:$S, 'Water resources'!B$1 + 6, FALSE),
    Content_!$D$7=3, VLOOKUP('Water resources'!$A35, Translation!$A:$S, 'Water resources'!B$1 + 12, FALSE)
)</f>
        <v>Общий объем водоотведения</v>
      </c>
      <c r="C35" s="470" t="str" cm="1">
        <f t="array" ref="C35">_xlfn.IFS(
    Content_!$D$7=1, VLOOKUP('Water resources'!$A35, Translation!$A:$S, 'Water resources'!C$1, FALSE),
    Content_!$D$7=2, VLOOKUP('Water resources'!$A35, Translation!$A:$S, 'Water resources'!C$1 + 6, FALSE),
    Content_!$D$7=3, VLOOKUP('Water resources'!$A35, Translation!$A:$S, 'Water resources'!C$1 + 12, FALSE)
)</f>
        <v>Мл</v>
      </c>
      <c r="D35" s="628">
        <v>68661354.620000005</v>
      </c>
      <c r="E35" s="628">
        <v>63859443.329999998</v>
      </c>
      <c r="F35" s="628">
        <v>63541231.960000001</v>
      </c>
      <c r="G35" s="629">
        <v>63682938.799999997</v>
      </c>
    </row>
    <row r="36" spans="1:9" ht="15.5" x14ac:dyDescent="0.3">
      <c r="A36" s="680" t="s">
        <v>1544</v>
      </c>
      <c r="B36" s="716" t="str" cm="1">
        <f t="array" ref="B36">_xlfn.IFS(
    Content_!$D$7=1, VLOOKUP('Water resources'!$A36, Translation!$A:$S, 'Water resources'!B$1, FALSE),
    Content_!$D$7=2, VLOOKUP('Water resources'!$A36, Translation!$A:$S, 'Water resources'!B$1 + 6, FALSE),
    Content_!$D$7=3, VLOOKUP('Water resources'!$A36, Translation!$A:$S, 'Water resources'!B$1 + 12, FALSE)
)</f>
        <v>по типу принимающего объекта:</v>
      </c>
      <c r="C36" s="717"/>
      <c r="D36" s="718"/>
      <c r="E36" s="718"/>
      <c r="F36" s="718"/>
      <c r="G36" s="718"/>
    </row>
    <row r="37" spans="1:9" ht="15.5" x14ac:dyDescent="0.3">
      <c r="A37" s="680" t="s">
        <v>1545</v>
      </c>
      <c r="B37" s="719" t="str" cm="1">
        <f t="array" ref="B37">_xlfn.IFS(
    Content_!$D$7=1, VLOOKUP('Water resources'!$A37, Translation!$A:$S, 'Water resources'!B$1, FALSE),
    Content_!$D$7=2, VLOOKUP('Water resources'!$A37, Translation!$A:$S, 'Water resources'!B$1 + 6, FALSE),
    Content_!$D$7=3, VLOOKUP('Water resources'!$A37, Translation!$A:$S, 'Water resources'!B$1 + 12, FALSE)
)</f>
        <v>поверхностные водные объекты</v>
      </c>
      <c r="C37" s="676" t="str" cm="1">
        <f t="array" ref="C37">_xlfn.IFS(
    Content_!$D$7=1, VLOOKUP('Water resources'!$A37, Translation!$A:$S, 'Water resources'!C$1, FALSE),
    Content_!$D$7=2, VLOOKUP('Water resources'!$A37, Translation!$A:$S, 'Water resources'!C$1 + 6, FALSE),
    Content_!$D$7=3, VLOOKUP('Water resources'!$A37, Translation!$A:$S, 'Water resources'!C$1 + 12, FALSE)
)</f>
        <v>Мл</v>
      </c>
      <c r="D37" s="693">
        <v>68448926.819999993</v>
      </c>
      <c r="E37" s="693">
        <v>63631571.390000001</v>
      </c>
      <c r="F37" s="693">
        <v>63310982.619999997</v>
      </c>
      <c r="G37" s="694">
        <v>63457314.509999998</v>
      </c>
    </row>
    <row r="38" spans="1:9" ht="15.5" x14ac:dyDescent="0.3">
      <c r="A38" s="680" t="s">
        <v>1546</v>
      </c>
      <c r="B38" s="719" t="str" cm="1">
        <f t="array" ref="B38">_xlfn.IFS(
    Content_!$D$7=1, VLOOKUP('Water resources'!$A38, Translation!$A:$S, 'Water resources'!B$1, FALSE),
    Content_!$D$7=2, VLOOKUP('Water resources'!$A38, Translation!$A:$S, 'Water resources'!B$1 + 6, FALSE),
    Content_!$D$7=3, VLOOKUP('Water resources'!$A38, Translation!$A:$S, 'Water resources'!B$1 + 12, FALSE)
)</f>
        <v>пласт (для поддержания пластового давления)</v>
      </c>
      <c r="C38" s="676" t="str" cm="1">
        <f t="array" ref="C38">_xlfn.IFS(
    Content_!$D$7=1, VLOOKUP('Water resources'!$A38, Translation!$A:$S, 'Water resources'!C$1, FALSE),
    Content_!$D$7=2, VLOOKUP('Water resources'!$A38, Translation!$A:$S, 'Water resources'!C$1 + 6, FALSE),
    Content_!$D$7=3, VLOOKUP('Water resources'!$A38, Translation!$A:$S, 'Water resources'!C$1 + 12, FALSE)
)</f>
        <v>Мл</v>
      </c>
      <c r="D38" s="693">
        <v>123750</v>
      </c>
      <c r="E38" s="693">
        <v>129740</v>
      </c>
      <c r="F38" s="693">
        <v>135155</v>
      </c>
      <c r="G38" s="694">
        <v>132851</v>
      </c>
      <c r="H38" s="690"/>
    </row>
    <row r="39" spans="1:9" ht="31" x14ac:dyDescent="0.3">
      <c r="A39" s="680" t="s">
        <v>1547</v>
      </c>
      <c r="B39" s="719" t="str" cm="1">
        <f t="array" ref="B39">_xlfn.IFS(
    Content_!$D$7=1, VLOOKUP('Water resources'!$A39, Translation!$A:$S, 'Water resources'!B$1, FALSE),
    Content_!$D$7=2, VLOOKUP('Water resources'!$A39, Translation!$A:$S, 'Water resources'!B$1 + 6, FALSE),
    Content_!$D$7=3, VLOOKUP('Water resources'!$A39, Translation!$A:$S, 'Water resources'!B$1 + 12, FALSE)
)</f>
        <v>искусственные водные объекты (пруды-испарители, пруды-накопители и поля фильтрации)</v>
      </c>
      <c r="C39" s="676" t="str" cm="1">
        <f t="array" ref="C39">_xlfn.IFS(
    Content_!$D$7=1, VLOOKUP('Water resources'!$A39, Translation!$A:$S, 'Water resources'!C$1, FALSE),
    Content_!$D$7=2, VLOOKUP('Water resources'!$A39, Translation!$A:$S, 'Water resources'!C$1 + 6, FALSE),
    Content_!$D$7=3, VLOOKUP('Water resources'!$A39, Translation!$A:$S, 'Water resources'!C$1 + 12, FALSE)
)</f>
        <v>Мл</v>
      </c>
      <c r="D39" s="693">
        <v>17701.66</v>
      </c>
      <c r="E39" s="693">
        <v>19682.27</v>
      </c>
      <c r="F39" s="693">
        <v>18134</v>
      </c>
      <c r="G39" s="694">
        <v>16472.099999999999</v>
      </c>
    </row>
    <row r="40" spans="1:9" ht="15.5" x14ac:dyDescent="0.3">
      <c r="A40" s="680" t="s">
        <v>1548</v>
      </c>
      <c r="B40" s="719" t="str" cm="1">
        <f t="array" ref="B40">_xlfn.IFS(
    Content_!$D$7=1, VLOOKUP('Water resources'!$A40, Translation!$A:$S, 'Water resources'!B$1, FALSE),
    Content_!$D$7=2, VLOOKUP('Water resources'!$A40, Translation!$A:$S, 'Water resources'!B$1 + 6, FALSE),
    Content_!$D$7=3, VLOOKUP('Water resources'!$A40, Translation!$A:$S, 'Water resources'!B$1 + 12, FALSE)
)</f>
        <v>передано другим сторонам для утилизации</v>
      </c>
      <c r="C40" s="676" t="str" cm="1">
        <f t="array" ref="C40">_xlfn.IFS(
    Content_!$D$7=1, VLOOKUP('Water resources'!$A40, Translation!$A:$S, 'Water resources'!C$1, FALSE),
    Content_!$D$7=2, VLOOKUP('Water resources'!$A40, Translation!$A:$S, 'Water resources'!C$1 + 6, FALSE),
    Content_!$D$7=3, VLOOKUP('Water resources'!$A40, Translation!$A:$S, 'Water resources'!C$1 + 12, FALSE)
)</f>
        <v>Мл</v>
      </c>
      <c r="D40" s="720">
        <v>3498.15</v>
      </c>
      <c r="E40" s="693">
        <v>3566.87</v>
      </c>
      <c r="F40" s="693">
        <v>2272.34</v>
      </c>
      <c r="G40" s="694">
        <v>3001.98</v>
      </c>
    </row>
    <row r="41" spans="1:9" ht="15.5" x14ac:dyDescent="0.3">
      <c r="A41" s="680" t="s">
        <v>1549</v>
      </c>
      <c r="B41" s="719" t="str" cm="1">
        <f t="array" ref="B41">_xlfn.IFS(
    Content_!$D$7=1, VLOOKUP('Water resources'!$A41, Translation!$A:$S, 'Water resources'!B$1, FALSE),
    Content_!$D$7=2, VLOOKUP('Water resources'!$A41, Translation!$A:$S, 'Water resources'!B$1 + 6, FALSE),
    Content_!$D$7=3, VLOOKUP('Water resources'!$A41, Translation!$A:$S, 'Water resources'!B$1 + 12, FALSE)
)</f>
        <v>золоотвал</v>
      </c>
      <c r="C41" s="676" t="str" cm="1">
        <f t="array" ref="C41">_xlfn.IFS(
    Content_!$D$7=1, VLOOKUP('Water resources'!$A41, Translation!$A:$S, 'Water resources'!C$1, FALSE),
    Content_!$D$7=2, VLOOKUP('Water resources'!$A41, Translation!$A:$S, 'Water resources'!C$1 + 6, FALSE),
    Content_!$D$7=3, VLOOKUP('Water resources'!$A41, Translation!$A:$S, 'Water resources'!C$1 + 12, FALSE)
)</f>
        <v>Мл</v>
      </c>
      <c r="D41" s="693">
        <v>67478</v>
      </c>
      <c r="E41" s="693">
        <v>74882.8</v>
      </c>
      <c r="F41" s="693">
        <v>74688</v>
      </c>
      <c r="G41" s="694">
        <v>73299.199999999997</v>
      </c>
    </row>
    <row r="42" spans="1:9" ht="15.5" x14ac:dyDescent="0.3">
      <c r="A42" s="680" t="s">
        <v>1550</v>
      </c>
      <c r="B42" s="688" t="str" cm="1">
        <f t="array" ref="B42">_xlfn.IFS(
    Content_!$D$7=1, VLOOKUP('Water resources'!$A42, Translation!$A:$S, 'Water resources'!B$1, FALSE),
    Content_!$D$7=2, VLOOKUP('Water resources'!$A42, Translation!$A:$S, 'Water resources'!B$1 + 6, FALSE),
    Content_!$D$7=3, VLOOKUP('Water resources'!$A42, Translation!$A:$S, 'Water resources'!B$1 + 12, FALSE)
)</f>
        <v>по типу деятельности:</v>
      </c>
      <c r="C42" s="674"/>
      <c r="D42" s="695"/>
      <c r="E42" s="695"/>
      <c r="F42" s="695"/>
      <c r="G42" s="695"/>
    </row>
    <row r="43" spans="1:9" ht="15.5" x14ac:dyDescent="0.3">
      <c r="A43" s="680" t="s">
        <v>1551</v>
      </c>
      <c r="B43" s="635" t="str" cm="1">
        <f t="array" ref="B43">_xlfn.IFS(
    Content_!$D$7=1, VLOOKUP('Water resources'!$A43, Translation!$A:$S, 'Water resources'!B$1, FALSE),
    Content_!$D$7=2, VLOOKUP('Water resources'!$A43, Translation!$A:$S, 'Water resources'!B$1 + 6, FALSE),
    Content_!$D$7=3, VLOOKUP('Water resources'!$A43, Translation!$A:$S, 'Water resources'!B$1 + 12, FALSE)
)</f>
        <v>Нужды производственных компаний Фонда</v>
      </c>
      <c r="C43" s="396" t="str" cm="1">
        <f t="array" ref="C43">_xlfn.IFS(
    Content_!$D$7=1, VLOOKUP('Water resources'!$A43, Translation!$A:$S, 'Water resources'!C$1, FALSE),
    Content_!$D$7=2, VLOOKUP('Water resources'!$A43, Translation!$A:$S, 'Water resources'!C$1 + 6, FALSE),
    Content_!$D$7=3, VLOOKUP('Water resources'!$A43, Translation!$A:$S, 'Water resources'!C$1 + 12, FALSE)
)</f>
        <v>Мл</v>
      </c>
      <c r="D43" s="693">
        <v>89758.02</v>
      </c>
      <c r="E43" s="693">
        <v>99203.43</v>
      </c>
      <c r="F43" s="693">
        <v>96570.76</v>
      </c>
      <c r="G43" s="694">
        <v>94693.53</v>
      </c>
    </row>
    <row r="44" spans="1:9" ht="15.5" x14ac:dyDescent="0.3">
      <c r="A44" s="680" t="s">
        <v>1552</v>
      </c>
      <c r="B44" s="635" t="str" cm="1">
        <f t="array" ref="B44">_xlfn.IFS(
    Content_!$D$7=1, VLOOKUP('Water resources'!$A44, Translation!$A:$S, 'Water resources'!B$1, FALSE),
    Content_!$D$7=2, VLOOKUP('Water resources'!$A44, Translation!$A:$S, 'Water resources'!B$1 + 6, FALSE),
    Content_!$D$7=3, VLOOKUP('Water resources'!$A44, Translation!$A:$S, 'Water resources'!B$1 + 12, FALSE)
)</f>
        <v>Приведения в действие гидрогенераторов ГЭС</v>
      </c>
      <c r="C44" s="396" t="str" cm="1">
        <f t="array" ref="C44">_xlfn.IFS(
    Content_!$D$7=1, VLOOKUP('Water resources'!$A44, Translation!$A:$S, 'Water resources'!C$1, FALSE),
    Content_!$D$7=2, VLOOKUP('Water resources'!$A44, Translation!$A:$S, 'Water resources'!C$1 + 6, FALSE),
    Content_!$D$7=3, VLOOKUP('Water resources'!$A44, Translation!$A:$S, 'Water resources'!C$1 + 12, FALSE)
)</f>
        <v>Мл</v>
      </c>
      <c r="D44" s="693">
        <v>68447846.599999994</v>
      </c>
      <c r="E44" s="693">
        <v>63630499.899999999</v>
      </c>
      <c r="F44" s="693">
        <v>63309506.200000003</v>
      </c>
      <c r="G44" s="694">
        <v>63455394.270000003</v>
      </c>
      <c r="H44" s="721"/>
      <c r="I44" s="721"/>
    </row>
    <row r="45" spans="1:9" ht="15.5" x14ac:dyDescent="0.3">
      <c r="A45" s="680" t="s">
        <v>1553</v>
      </c>
      <c r="B45" s="635" t="str" cm="1">
        <f t="array" ref="B45">_xlfn.IFS(
    Content_!$D$7=1, VLOOKUP('Water resources'!$A45, Translation!$A:$S, 'Water resources'!B$1, FALSE),
    Content_!$D$7=2, VLOOKUP('Water resources'!$A45, Translation!$A:$S, 'Water resources'!B$1 + 6, FALSE),
    Content_!$D$7=3, VLOOKUP('Water resources'!$A45, Translation!$A:$S, 'Water resources'!B$1 + 12, FALSE)
)</f>
        <v>Поддержание пластового давления</v>
      </c>
      <c r="C45" s="396" t="str" cm="1">
        <f t="array" ref="C45">_xlfn.IFS(
    Content_!$D$7=1, VLOOKUP('Water resources'!$A45, Translation!$A:$S, 'Water resources'!C$1, FALSE),
    Content_!$D$7=2, VLOOKUP('Water resources'!$A45, Translation!$A:$S, 'Water resources'!C$1 + 6, FALSE),
    Content_!$D$7=3, VLOOKUP('Water resources'!$A45, Translation!$A:$S, 'Water resources'!C$1 + 12, FALSE)
)</f>
        <v>Мл</v>
      </c>
      <c r="D45" s="693">
        <v>123750</v>
      </c>
      <c r="E45" s="693">
        <v>129740</v>
      </c>
      <c r="F45" s="693">
        <v>135155</v>
      </c>
      <c r="G45" s="694">
        <v>132851</v>
      </c>
      <c r="H45" s="690"/>
    </row>
    <row r="46" spans="1:9" ht="15.5" x14ac:dyDescent="0.3">
      <c r="A46" s="680" t="s">
        <v>1554</v>
      </c>
      <c r="B46" s="688" t="str" cm="1">
        <f t="array" ref="B46">_xlfn.IFS(
    Content_!$D$7=1, VLOOKUP('Water resources'!$A46, Translation!$A:$S, 'Water resources'!B$1, FALSE),
    Content_!$D$7=2, VLOOKUP('Water resources'!$A46, Translation!$A:$S, 'Water resources'!B$1 + 6, FALSE),
    Content_!$D$7=3, VLOOKUP('Water resources'!$A46, Translation!$A:$S, 'Water resources'!B$1 + 12, FALSE)
)</f>
        <v>по типу минерализации:</v>
      </c>
      <c r="C46" s="674"/>
      <c r="D46" s="695"/>
      <c r="E46" s="695"/>
      <c r="F46" s="695"/>
      <c r="G46" s="695"/>
    </row>
    <row r="47" spans="1:9" ht="15.5" x14ac:dyDescent="0.3">
      <c r="A47" s="680" t="s">
        <v>1555</v>
      </c>
      <c r="B47" s="706" t="str" cm="1">
        <f t="array" ref="B47">_xlfn.IFS(
    Content_!$D$7=1, VLOOKUP('Water resources'!$A47, Translation!$A:$S, 'Water resources'!B$1, FALSE),
    Content_!$D$7=2, VLOOKUP('Water resources'!$A47, Translation!$A:$S, 'Water resources'!B$1 + 6, FALSE),
    Content_!$D$7=3, VLOOKUP('Water resources'!$A47, Translation!$A:$S, 'Water resources'!B$1 + 12, FALSE)
)</f>
        <v>пресная вода</v>
      </c>
      <c r="C47" s="707" t="str" cm="1">
        <f t="array" ref="C47">_xlfn.IFS(
    Content_!$D$7=1, VLOOKUP('Water resources'!$A47, Translation!$A:$S, 'Water resources'!C$1, FALSE),
    Content_!$D$7=2, VLOOKUP('Water resources'!$A47, Translation!$A:$S, 'Water resources'!C$1 + 6, FALSE),
    Content_!$D$7=3, VLOOKUP('Water resources'!$A47, Translation!$A:$S, 'Water resources'!C$1 + 12, FALSE)
)</f>
        <v>Мл</v>
      </c>
      <c r="D47" s="697">
        <v>68517720.560000002</v>
      </c>
      <c r="E47" s="697">
        <v>63707851.549999997</v>
      </c>
      <c r="F47" s="697">
        <v>63387223.859999999</v>
      </c>
      <c r="G47" s="698">
        <v>63532874.729999997</v>
      </c>
    </row>
    <row r="48" spans="1:9" ht="15.5" x14ac:dyDescent="0.3">
      <c r="A48" s="680" t="s">
        <v>1556</v>
      </c>
      <c r="B48" s="719" t="str" cm="1">
        <f t="array" ref="B48">_xlfn.IFS(
    Content_!$D$7=1, VLOOKUP('Water resources'!$A48, Translation!$A:$S, 'Water resources'!B$1, FALSE),
    Content_!$D$7=2, VLOOKUP('Water resources'!$A48, Translation!$A:$S, 'Water resources'!B$1 + 6, FALSE),
    Content_!$D$7=3, VLOOKUP('Water resources'!$A48, Translation!$A:$S, 'Water resources'!B$1 + 12, FALSE)
)</f>
        <v>другая вода</v>
      </c>
      <c r="C48" s="676" t="str" cm="1">
        <f t="array" ref="C48">_xlfn.IFS(
    Content_!$D$7=1, VLOOKUP('Water resources'!$A48, Translation!$A:$S, 'Water resources'!C$1, FALSE),
    Content_!$D$7=2, VLOOKUP('Water resources'!$A48, Translation!$A:$S, 'Water resources'!C$1 + 6, FALSE),
    Content_!$D$7=3, VLOOKUP('Water resources'!$A48, Translation!$A:$S, 'Water resources'!C$1 + 12, FALSE)
)</f>
        <v>Мл</v>
      </c>
      <c r="D48" s="700">
        <v>143634.06</v>
      </c>
      <c r="E48" s="700">
        <v>151591.78</v>
      </c>
      <c r="F48" s="700">
        <v>154008.1</v>
      </c>
      <c r="G48" s="701">
        <v>150064.06</v>
      </c>
    </row>
    <row r="49" spans="1:9" ht="15.5" x14ac:dyDescent="0.3">
      <c r="A49" s="680" t="s">
        <v>1557</v>
      </c>
      <c r="B49" s="722" t="str" cm="1">
        <f t="array" ref="B49">_xlfn.IFS(
    Content_!$D$7=1, VLOOKUP('Water resources'!$A49, Translation!$A:$S, 'Water resources'!B$1, FALSE),
    Content_!$D$7=2, VLOOKUP('Water resources'!$A49, Translation!$A:$S, 'Water resources'!B$1 + 6, FALSE),
    Content_!$D$7=3, VLOOKUP('Water resources'!$A49, Translation!$A:$S, 'Water resources'!B$1 + 12, FALSE)
)</f>
        <v>Водоотведение в регионах с дефицитом воды</v>
      </c>
      <c r="C49" s="723" t="str" cm="1">
        <f t="array" ref="C49">_xlfn.IFS(
    Content_!$D$7=1, VLOOKUP('Water resources'!$A49, Translation!$A:$S, 'Water resources'!C$1, FALSE),
    Content_!$D$7=2, VLOOKUP('Water resources'!$A49, Translation!$A:$S, 'Water resources'!C$1 + 6, FALSE),
    Content_!$D$7=3, VLOOKUP('Water resources'!$A49, Translation!$A:$S, 'Water resources'!C$1 + 12, FALSE)
)</f>
        <v>Мл</v>
      </c>
      <c r="D49" s="686">
        <v>3420.39</v>
      </c>
      <c r="E49" s="686">
        <v>2972.52</v>
      </c>
      <c r="F49" s="686">
        <v>3010.83</v>
      </c>
      <c r="G49" s="687">
        <v>3248.04</v>
      </c>
    </row>
    <row r="50" spans="1:9" ht="15.5" x14ac:dyDescent="0.3">
      <c r="A50" s="680" t="s">
        <v>1558</v>
      </c>
      <c r="B50" s="688" t="str" cm="1">
        <f t="array" ref="B50">_xlfn.IFS(
    Content_!$D$7=1, VLOOKUP('Water resources'!$A50, Translation!$A:$S, 'Water resources'!B$1, FALSE),
    Content_!$D$7=2, VLOOKUP('Water resources'!$A50, Translation!$A:$S, 'Water resources'!B$1 + 6, FALSE),
    Content_!$D$7=3, VLOOKUP('Water resources'!$A50, Translation!$A:$S, 'Water resources'!B$1 + 12, FALSE)
)</f>
        <v>по типу минерализации:</v>
      </c>
      <c r="C50" s="674"/>
      <c r="D50" s="695"/>
      <c r="E50" s="695"/>
      <c r="F50" s="695"/>
      <c r="G50" s="695"/>
    </row>
    <row r="51" spans="1:9" ht="15.5" x14ac:dyDescent="0.3">
      <c r="A51" s="680" t="s">
        <v>1559</v>
      </c>
      <c r="B51" s="706" t="str" cm="1">
        <f t="array" ref="B51">_xlfn.IFS(
    Content_!$D$7=1, VLOOKUP('Water resources'!$A51, Translation!$A:$S, 'Water resources'!B$1, FALSE),
    Content_!$D$7=2, VLOOKUP('Water resources'!$A51, Translation!$A:$S, 'Water resources'!B$1 + 6, FALSE),
    Content_!$D$7=3, VLOOKUP('Water resources'!$A51, Translation!$A:$S, 'Water resources'!B$1 + 12, FALSE)
)</f>
        <v>пресная вода</v>
      </c>
      <c r="C51" s="707" t="str" cm="1">
        <f t="array" ref="C51">_xlfn.IFS(
    Content_!$D$7=1, VLOOKUP('Water resources'!$A51, Translation!$A:$S, 'Water resources'!C$1, FALSE),
    Content_!$D$7=2, VLOOKUP('Water resources'!$A51, Translation!$A:$S, 'Water resources'!C$1 + 6, FALSE),
    Content_!$D$7=3, VLOOKUP('Water resources'!$A51, Translation!$A:$S, 'Water resources'!C$1 + 12, FALSE)
)</f>
        <v>Мл</v>
      </c>
      <c r="D51" s="697">
        <v>45.7</v>
      </c>
      <c r="E51" s="697">
        <v>44.6</v>
      </c>
      <c r="F51" s="697">
        <v>37.700000000000003</v>
      </c>
      <c r="G51" s="698">
        <v>72.91</v>
      </c>
    </row>
    <row r="52" spans="1:9" ht="15.5" x14ac:dyDescent="0.3">
      <c r="A52" s="680" t="s">
        <v>1560</v>
      </c>
      <c r="B52" s="710" t="str" cm="1">
        <f t="array" ref="B52">_xlfn.IFS(
    Content_!$D$7=1, VLOOKUP('Water resources'!$A52, Translation!$A:$S, 'Water resources'!B$1, FALSE),
    Content_!$D$7=2, VLOOKUP('Water resources'!$A52, Translation!$A:$S, 'Water resources'!B$1 + 6, FALSE),
    Content_!$D$7=3, VLOOKUP('Water resources'!$A52, Translation!$A:$S, 'Water resources'!B$1 + 12, FALSE)
)</f>
        <v>другая вода</v>
      </c>
      <c r="C52" s="711" t="str" cm="1">
        <f t="array" ref="C52">_xlfn.IFS(
    Content_!$D$7=1, VLOOKUP('Water resources'!$A52, Translation!$A:$S, 'Water resources'!C$1, FALSE),
    Content_!$D$7=2, VLOOKUP('Water resources'!$A52, Translation!$A:$S, 'Water resources'!C$1 + 6, FALSE),
    Content_!$D$7=3, VLOOKUP('Water resources'!$A52, Translation!$A:$S, 'Water resources'!C$1 + 12, FALSE)
)</f>
        <v>Мл</v>
      </c>
      <c r="D52" s="700">
        <v>3374.69</v>
      </c>
      <c r="E52" s="700">
        <v>2927.92</v>
      </c>
      <c r="F52" s="700">
        <v>2973.13</v>
      </c>
      <c r="G52" s="701">
        <v>3175.13</v>
      </c>
    </row>
    <row r="53" spans="1:9" ht="15.5" x14ac:dyDescent="0.35">
      <c r="A53" s="680" t="s">
        <v>1561</v>
      </c>
      <c r="B53" s="513"/>
      <c r="C53" s="465"/>
      <c r="D53" s="724"/>
      <c r="E53" s="724"/>
      <c r="F53" s="724"/>
      <c r="G53" s="724"/>
    </row>
    <row r="54" spans="1:9" ht="15.5" x14ac:dyDescent="0.3">
      <c r="A54" s="680" t="s">
        <v>1562</v>
      </c>
      <c r="B54" s="725" t="str" cm="1">
        <f t="array" ref="B54">_xlfn.IFS(
    Content_!$D$7=1, VLOOKUP('Water resources'!$A54, Translation!$A:$S, 'Water resources'!B$1, FALSE),
    Content_!$D$7=2, VLOOKUP('Water resources'!$A54, Translation!$A:$S, 'Water resources'!B$1 + 6, FALSE),
    Content_!$D$7=3, VLOOKUP('Water resources'!$A54, Translation!$A:$S, 'Water resources'!B$1 + 12, FALSE)
)</f>
        <v>GRI 303-5</v>
      </c>
      <c r="C54" s="625" t="str" cm="1">
        <f t="array" ref="C54">_xlfn.IFS(
    Content_!$D$7=1, VLOOKUP('Water resources'!$A54, Translation!$A:$S, 'Water resources'!C$1, FALSE),
    Content_!$D$7=2, VLOOKUP('Water resources'!$A54, Translation!$A:$S, 'Water resources'!C$1 + 6, FALSE),
    Content_!$D$7=3, VLOOKUP('Water resources'!$A54, Translation!$A:$S, 'Water resources'!C$1 + 12, FALSE)
)</f>
        <v>Единица измерения</v>
      </c>
      <c r="D54" s="726">
        <v>2020</v>
      </c>
      <c r="E54" s="625">
        <v>2021</v>
      </c>
      <c r="F54" s="625">
        <v>2022</v>
      </c>
      <c r="G54" s="625">
        <v>2023</v>
      </c>
    </row>
    <row r="55" spans="1:9" ht="15.5" x14ac:dyDescent="0.3">
      <c r="A55" s="680" t="s">
        <v>1563</v>
      </c>
      <c r="B55" s="688" t="str" cm="1">
        <f t="array" ref="B55">_xlfn.IFS(
    Content_!$D$7=1, VLOOKUP('Water resources'!$A55, Translation!$A:$S, 'Water resources'!B$1, FALSE),
    Content_!$D$7=2, VLOOKUP('Water resources'!$A55, Translation!$A:$S, 'Water resources'!B$1 + 6, FALSE),
    Content_!$D$7=3, VLOOKUP('Water resources'!$A55, Translation!$A:$S, 'Water resources'!B$1 + 12, FALSE)
)</f>
        <v>Водопотребление по типу операций</v>
      </c>
      <c r="C55" s="674" t="str" cm="1">
        <f t="array" ref="C55">_xlfn.IFS(
    Content_!$D$7=1, VLOOKUP('Water resources'!$A55, Translation!$A:$S, 'Water resources'!C$1, FALSE),
    Content_!$D$7=2, VLOOKUP('Water resources'!$A55, Translation!$A:$S, 'Water resources'!C$1 + 6, FALSE),
    Content_!$D$7=3, VLOOKUP('Water resources'!$A55, Translation!$A:$S, 'Water resources'!C$1 + 12, FALSE)
)</f>
        <v>Мл</v>
      </c>
      <c r="D55" s="628">
        <v>68870725.430000007</v>
      </c>
      <c r="E55" s="628">
        <v>64077562.390000001</v>
      </c>
      <c r="F55" s="628">
        <v>63762225.969999999</v>
      </c>
      <c r="G55" s="629">
        <v>63923742.060000002</v>
      </c>
      <c r="H55" s="721"/>
    </row>
    <row r="56" spans="1:9" ht="15.5" x14ac:dyDescent="0.3">
      <c r="A56" s="680" t="s">
        <v>1564</v>
      </c>
      <c r="B56" s="706" t="str" cm="1">
        <f t="array" ref="B56">_xlfn.IFS(
    Content_!$D$7=1, VLOOKUP('Water resources'!$A56, Translation!$A:$S, 'Water resources'!B$1, FALSE),
    Content_!$D$7=2, VLOOKUP('Water resources'!$A56, Translation!$A:$S, 'Water resources'!B$1 + 6, FALSE),
    Content_!$D$7=3, VLOOKUP('Water resources'!$A56, Translation!$A:$S, 'Water resources'!B$1 + 12, FALSE)
)</f>
        <v>Производственные нужды</v>
      </c>
      <c r="C56" s="707" t="str" cm="1">
        <f t="array" ref="C56">_xlfn.IFS(
    Content_!$D$7=1, VLOOKUP('Water resources'!$A56, Translation!$A:$S, 'Water resources'!C$1, FALSE),
    Content_!$D$7=2, VLOOKUP('Water resources'!$A56, Translation!$A:$S, 'Water resources'!C$1 + 6, FALSE),
    Content_!$D$7=3, VLOOKUP('Water resources'!$A56, Translation!$A:$S, 'Water resources'!C$1 + 12, FALSE)
)</f>
        <v>Мл</v>
      </c>
      <c r="D56" s="614">
        <v>68596920.489999995</v>
      </c>
      <c r="E56" s="614">
        <v>63786683.859999999</v>
      </c>
      <c r="F56" s="614">
        <v>63456372.840000004</v>
      </c>
      <c r="G56" s="615">
        <v>63622491.170000002</v>
      </c>
      <c r="H56" s="690"/>
    </row>
    <row r="57" spans="1:9" ht="15.5" x14ac:dyDescent="0.3">
      <c r="A57" s="680" t="s">
        <v>1565</v>
      </c>
      <c r="B57" s="706" t="str" cm="1">
        <f t="array" ref="B57">_xlfn.IFS(
    Content_!$D$7=1, VLOOKUP('Water resources'!$A57, Translation!$A:$S, 'Water resources'!B$1, FALSE),
    Content_!$D$7=2, VLOOKUP('Water resources'!$A57, Translation!$A:$S, 'Water resources'!B$1 + 6, FALSE),
    Content_!$D$7=3, VLOOKUP('Water resources'!$A57, Translation!$A:$S, 'Water resources'!B$1 + 12, FALSE)
)</f>
        <v>Хозяйственно-питьевые</v>
      </c>
      <c r="C57" s="707" t="str" cm="1">
        <f t="array" ref="C57">_xlfn.IFS(
    Content_!$D$7=1, VLOOKUP('Water resources'!$A57, Translation!$A:$S, 'Water resources'!C$1, FALSE),
    Content_!$D$7=2, VLOOKUP('Water resources'!$A57, Translation!$A:$S, 'Water resources'!C$1 + 6, FALSE),
    Content_!$D$7=3, VLOOKUP('Water resources'!$A57, Translation!$A:$S, 'Water resources'!C$1 + 12, FALSE)
)</f>
        <v>Мл</v>
      </c>
      <c r="D57" s="614">
        <v>11395.44</v>
      </c>
      <c r="E57" s="614">
        <v>11163.50309</v>
      </c>
      <c r="F57" s="614">
        <v>11455.11615</v>
      </c>
      <c r="G57" s="615">
        <v>10754.6</v>
      </c>
      <c r="H57" s="690"/>
    </row>
    <row r="58" spans="1:9" ht="15.5" x14ac:dyDescent="0.3">
      <c r="A58" s="680" t="s">
        <v>1566</v>
      </c>
      <c r="B58" s="635" t="str" cm="1">
        <f t="array" ref="B58">_xlfn.IFS(
    Content_!$D$7=1, VLOOKUP('Water resources'!$A58, Translation!$A:$S, 'Water resources'!B$1, FALSE),
    Content_!$D$7=2, VLOOKUP('Water resources'!$A58, Translation!$A:$S, 'Water resources'!B$1 + 6, FALSE),
    Content_!$D$7=3, VLOOKUP('Water resources'!$A58, Translation!$A:$S, 'Water resources'!B$1 + 12, FALSE)
)</f>
        <v>Переданы без использования третьим сторонам</v>
      </c>
      <c r="C58" s="396" t="str" cm="1">
        <f t="array" ref="C58">_xlfn.IFS(
    Content_!$D$7=1, VLOOKUP('Water resources'!$A58, Translation!$A:$S, 'Water resources'!C$1, FALSE),
    Content_!$D$7=2, VLOOKUP('Water resources'!$A58, Translation!$A:$S, 'Water resources'!C$1 + 6, FALSE),
    Content_!$D$7=3, VLOOKUP('Water resources'!$A58, Translation!$A:$S, 'Water resources'!C$1 + 12, FALSE)
)</f>
        <v>Мл</v>
      </c>
      <c r="D58" s="614">
        <v>131345.67000000001</v>
      </c>
      <c r="E58" s="614">
        <v>143823.62</v>
      </c>
      <c r="F58" s="614">
        <v>147989.9926</v>
      </c>
      <c r="G58" s="615">
        <v>145677.67000000001</v>
      </c>
    </row>
    <row r="59" spans="1:9" ht="15.5" x14ac:dyDescent="0.3">
      <c r="A59" s="680" t="s">
        <v>1567</v>
      </c>
      <c r="B59" s="635" t="str" cm="1">
        <f t="array" ref="B59">_xlfn.IFS(
    Content_!$D$7=1, VLOOKUP('Water resources'!$A59, Translation!$A:$S, 'Water resources'!B$1, FALSE),
    Content_!$D$7=2, VLOOKUP('Water resources'!$A59, Translation!$A:$S, 'Water resources'!B$1 + 6, FALSE),
    Content_!$D$7=3, VLOOKUP('Water resources'!$A59, Translation!$A:$S, 'Water resources'!B$1 + 12, FALSE)
)</f>
        <v>Поддержание пластового давления</v>
      </c>
      <c r="C59" s="396" t="str" cm="1">
        <f t="array" ref="C59">_xlfn.IFS(
    Content_!$D$7=1, VLOOKUP('Water resources'!$A59, Translation!$A:$S, 'Water resources'!C$1, FALSE),
    Content_!$D$7=2, VLOOKUP('Water resources'!$A59, Translation!$A:$S, 'Water resources'!C$1 + 6, FALSE),
    Content_!$D$7=3, VLOOKUP('Water resources'!$A59, Translation!$A:$S, 'Water resources'!C$1 + 12, FALSE)
)</f>
        <v>Мл</v>
      </c>
      <c r="D59" s="614">
        <v>125000</v>
      </c>
      <c r="E59" s="614">
        <v>131050</v>
      </c>
      <c r="F59" s="614">
        <v>136520</v>
      </c>
      <c r="G59" s="615">
        <v>136960</v>
      </c>
      <c r="I59" s="727"/>
    </row>
    <row r="60" spans="1:9" ht="15.5" x14ac:dyDescent="0.3">
      <c r="A60" s="680" t="s">
        <v>1568</v>
      </c>
      <c r="B60" s="635" t="str" cm="1">
        <f t="array" ref="B60">_xlfn.IFS(
    Content_!$D$7=1, VLOOKUP('Water resources'!$A60, Translation!$A:$S, 'Water resources'!B$1, FALSE),
    Content_!$D$7=2, VLOOKUP('Water resources'!$A60, Translation!$A:$S, 'Water resources'!B$1 + 6, FALSE),
    Content_!$D$7=3, VLOOKUP('Water resources'!$A60, Translation!$A:$S, 'Water resources'!B$1 + 12, FALSE)
)</f>
        <v>Прочие</v>
      </c>
      <c r="C60" s="396" t="str" cm="1">
        <f t="array" ref="C60">_xlfn.IFS(
    Content_!$D$7=1, VLOOKUP('Water resources'!$A60, Translation!$A:$S, 'Water resources'!C$1, FALSE),
    Content_!$D$7=2, VLOOKUP('Water resources'!$A60, Translation!$A:$S, 'Water resources'!C$1 + 6, FALSE),
    Content_!$D$7=3, VLOOKUP('Water resources'!$A60, Translation!$A:$S, 'Water resources'!C$1 + 12, FALSE)
)</f>
        <v>Мл</v>
      </c>
      <c r="D60" s="614">
        <v>6063.82</v>
      </c>
      <c r="E60" s="614">
        <v>4841.3999999999996</v>
      </c>
      <c r="F60" s="614">
        <v>9888.02</v>
      </c>
      <c r="G60" s="615">
        <v>7858.62</v>
      </c>
    </row>
    <row r="61" spans="1:9" ht="15.5" x14ac:dyDescent="0.3">
      <c r="A61" s="680" t="s">
        <v>1569</v>
      </c>
      <c r="B61" s="688" t="str" cm="1">
        <f t="array" ref="B61">_xlfn.IFS(
    Content_!$D$7=1, VLOOKUP('Water resources'!$A61, Translation!$A:$S, 'Water resources'!B$1, FALSE),
    Content_!$D$7=2, VLOOKUP('Water resources'!$A61, Translation!$A:$S, 'Water resources'!B$1 + 6, FALSE),
    Content_!$D$7=3, VLOOKUP('Water resources'!$A61, Translation!$A:$S, 'Water resources'!B$1 + 12, FALSE)
)</f>
        <v>Безвозвратное потребление</v>
      </c>
      <c r="C61" s="674"/>
      <c r="D61" s="728"/>
      <c r="E61" s="728"/>
      <c r="F61" s="728"/>
      <c r="G61" s="728"/>
    </row>
    <row r="62" spans="1:9" ht="15.5" x14ac:dyDescent="0.3">
      <c r="A62" s="680" t="s">
        <v>1570</v>
      </c>
      <c r="B62" s="729" t="str" cm="1">
        <f t="array" ref="B62">_xlfn.IFS(
    Content_!$D$7=1, VLOOKUP('Water resources'!$A62, Translation!$A:$S, 'Water resources'!B$1, FALSE),
    Content_!$D$7=2, VLOOKUP('Water resources'!$A62, Translation!$A:$S, 'Water resources'!B$1 + 6, FALSE),
    Content_!$D$7=3, VLOOKUP('Water resources'!$A62, Translation!$A:$S, 'Water resources'!B$1 + 12, FALSE)
)</f>
        <v>Общий объем безвозвратного водопотребления</v>
      </c>
      <c r="C62" s="398" t="str" cm="1">
        <f t="array" ref="C62">_xlfn.IFS(
    Content_!$D$7=1, VLOOKUP('Water resources'!$A62, Translation!$A:$S, 'Water resources'!C$1, FALSE),
    Content_!$D$7=2, VLOOKUP('Water resources'!$A62, Translation!$A:$S, 'Water resources'!C$1 + 6, FALSE),
    Content_!$D$7=3, VLOOKUP('Water resources'!$A62, Translation!$A:$S, 'Water resources'!C$1 + 12, FALSE)
)</f>
        <v>Мл</v>
      </c>
      <c r="D62" s="651">
        <v>209370.82</v>
      </c>
      <c r="E62" s="651">
        <v>218119.07</v>
      </c>
      <c r="F62" s="651">
        <v>220994.02</v>
      </c>
      <c r="G62" s="652">
        <v>240803.27</v>
      </c>
    </row>
    <row r="63" spans="1:9" ht="15.5" x14ac:dyDescent="0.3">
      <c r="A63" s="680" t="s">
        <v>1571</v>
      </c>
      <c r="B63" s="730" t="str" cm="1">
        <f t="array" ref="B63">_xlfn.IFS(
    Content_!$D$7=1, VLOOKUP('Water resources'!$A63, Translation!$A:$S, 'Water resources'!B$1, FALSE),
    Content_!$D$7=2, VLOOKUP('Water resources'!$A63, Translation!$A:$S, 'Water resources'!B$1 + 6, FALSE),
    Content_!$D$7=3, VLOOKUP('Water resources'!$A63, Translation!$A:$S, 'Water resources'!B$1 + 12, FALSE)
)</f>
        <v>Общий объем водопотребления в регионах с дефицитом воды</v>
      </c>
      <c r="C63" s="402" t="str" cm="1">
        <f t="array" ref="C63">_xlfn.IFS(
    Content_!$D$7=1, VLOOKUP('Water resources'!$A63, Translation!$A:$S, 'Water resources'!C$1, FALSE),
    Content_!$D$7=2, VLOOKUP('Water resources'!$A63, Translation!$A:$S, 'Water resources'!C$1 + 6, FALSE),
    Content_!$D$7=3, VLOOKUP('Water resources'!$A63, Translation!$A:$S, 'Water resources'!C$1 + 12, FALSE)
)</f>
        <v>Мл</v>
      </c>
      <c r="D63" s="655">
        <v>31362.76</v>
      </c>
      <c r="E63" s="655">
        <v>29874.73</v>
      </c>
      <c r="F63" s="655">
        <v>29445.69</v>
      </c>
      <c r="G63" s="656">
        <v>26403.07</v>
      </c>
    </row>
    <row r="64" spans="1:9" ht="15.5" x14ac:dyDescent="0.3">
      <c r="A64" s="680" t="s">
        <v>1572</v>
      </c>
      <c r="B64" s="716" t="str" cm="1">
        <f t="array" ref="B64">_xlfn.IFS(
    Content_!$D$7=1, VLOOKUP('Water resources'!$A64, Translation!$A:$S, 'Water resources'!B$1, FALSE),
    Content_!$D$7=2, VLOOKUP('Water resources'!$A64, Translation!$A:$S, 'Water resources'!B$1 + 6, FALSE),
    Content_!$D$7=3, VLOOKUP('Water resources'!$A64, Translation!$A:$S, 'Water resources'!B$1 + 12, FALSE)
)</f>
        <v>Прочие показатели</v>
      </c>
      <c r="C64" s="717"/>
      <c r="D64" s="731"/>
      <c r="E64" s="731"/>
      <c r="F64" s="731"/>
      <c r="G64" s="731"/>
      <c r="H64" s="732"/>
    </row>
    <row r="65" spans="1:7" ht="15.5" x14ac:dyDescent="0.3">
      <c r="A65" s="680" t="s">
        <v>1573</v>
      </c>
      <c r="B65" s="729" t="str" cm="1">
        <f t="array" ref="B65">_xlfn.IFS(
    Content_!$D$7=1, VLOOKUP('Water resources'!$A65, Translation!$A:$S, 'Water resources'!B$1, FALSE),
    Content_!$D$7=2, VLOOKUP('Water resources'!$A65, Translation!$A:$S, 'Water resources'!B$1 + 6, FALSE),
    Content_!$D$7=3, VLOOKUP('Water resources'!$A65, Translation!$A:$S, 'Water resources'!B$1 + 12, FALSE)
)</f>
        <v>Объем повторно-используемой воды (после очистки)</v>
      </c>
      <c r="C65" s="398" t="str" cm="1">
        <f t="array" ref="C65">_xlfn.IFS(
    Content_!$D$7=1, VLOOKUP('Water resources'!$A65, Translation!$A:$S, 'Water resources'!C$1, FALSE),
    Content_!$D$7=2, VLOOKUP('Water resources'!$A65, Translation!$A:$S, 'Water resources'!C$1 + 6, FALSE),
    Content_!$D$7=3, VLOOKUP('Water resources'!$A65, Translation!$A:$S, 'Water resources'!C$1 + 12, FALSE)
)</f>
        <v>Мл</v>
      </c>
      <c r="D65" s="651">
        <v>16577.900000000001</v>
      </c>
      <c r="E65" s="651">
        <v>18055.71</v>
      </c>
      <c r="F65" s="651">
        <v>18272.77</v>
      </c>
      <c r="G65" s="652">
        <v>22342.52</v>
      </c>
    </row>
    <row r="66" spans="1:7" ht="15.5" x14ac:dyDescent="0.3">
      <c r="A66" s="680" t="s">
        <v>1574</v>
      </c>
      <c r="B66" s="733" t="str" cm="1">
        <f t="array" ref="B66">_xlfn.IFS(
    Content_!$D$7=1, VLOOKUP('Water resources'!$A66, Translation!$A:$S, 'Water resources'!B$1, FALSE),
    Content_!$D$7=2, VLOOKUP('Water resources'!$A66, Translation!$A:$S, 'Water resources'!B$1 + 6, FALSE),
    Content_!$D$7=3, VLOOKUP('Water resources'!$A66, Translation!$A:$S, 'Water resources'!B$1 + 12, FALSE)
)</f>
        <v>Объем оборотной воды</v>
      </c>
      <c r="C66" s="734" t="str" cm="1">
        <f t="array" ref="C66">_xlfn.IFS(
    Content_!$D$7=1, VLOOKUP('Water resources'!$A66, Translation!$A:$S, 'Water resources'!C$1, FALSE),
    Content_!$D$7=2, VLOOKUP('Water resources'!$A66, Translation!$A:$S, 'Water resources'!C$1 + 6, FALSE),
    Content_!$D$7=3, VLOOKUP('Water resources'!$A66, Translation!$A:$S, 'Water resources'!C$1 + 12, FALSE)
)</f>
        <v>Мл</v>
      </c>
      <c r="D66" s="655">
        <v>3581564.9</v>
      </c>
      <c r="E66" s="655">
        <v>3935063.11</v>
      </c>
      <c r="F66" s="655">
        <v>3978464.15</v>
      </c>
      <c r="G66" s="656">
        <v>3928414.32</v>
      </c>
    </row>
  </sheetData>
  <sheetProtection algorithmName="SHA-512" hashValue="umTRlE8i1Ol4DaqBFgaCCTANxieZUAyA+DGWrSCrGcOi83VwZy1mIS8F75zY8rzIGhJXRTkEJqh3bhboIfVvMQ==" saltValue="XQQH4xyS51IkliXZQqMUMw==" spinCount="100000" sheet="1" objects="1" scenarios="1"/>
  <mergeCells count="1">
    <mergeCell ref="B3:G3"/>
  </mergeCells>
  <phoneticPr fontId="20" type="noConversion"/>
  <hyperlinks>
    <hyperlink ref="B2" location="Content!A1" display="Content!A1" xr:uid="{9CA261A1-A77E-4AF6-B243-43813742112A}"/>
  </hyperlinks>
  <pageMargins left="0.7" right="0.7" top="0.75" bottom="0.75" header="0.3" footer="0.3"/>
  <pageSetup paperSize="9" orientation="portrait" r:id="rId1"/>
  <ignoredErrors>
    <ignoredError sqref="D14:G14 D30:G30 D64:G64 E61:G61 D54:G54 E53:G53 D18:G18 D33:G34 D36:G36 D42:G42 D46:G46 D50:G50" unlocked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1214f9-7476-4dee-b122-661f04de9c02">
      <Terms xmlns="http://schemas.microsoft.com/office/infopath/2007/PartnerControls"/>
    </lcf76f155ced4ddcb4097134ff3c332f>
    <TaxCatchAll xmlns="7ca55925-8be3-4c2c-aee6-0687e8bbd9a7" xsi:nil="true"/>
    <SharedWithUsers xmlns="7ca55925-8be3-4c2c-aee6-0687e8bbd9a7">
      <UserInfo>
        <DisplayName>Kalabin, Vassiliy</DisplayName>
        <AccountId>838</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AF78EBFFA3CDF41B3185C06F3636624" ma:contentTypeVersion="18" ma:contentTypeDescription="Create a new document." ma:contentTypeScope="" ma:versionID="cd841cf915baa783100fa52c08c3eeed">
  <xsd:schema xmlns:xsd="http://www.w3.org/2001/XMLSchema" xmlns:xs="http://www.w3.org/2001/XMLSchema" xmlns:p="http://schemas.microsoft.com/office/2006/metadata/properties" xmlns:ns2="a41214f9-7476-4dee-b122-661f04de9c02" xmlns:ns3="7ca55925-8be3-4c2c-aee6-0687e8bbd9a7" targetNamespace="http://schemas.microsoft.com/office/2006/metadata/properties" ma:root="true" ma:fieldsID="4f1533ee3e906104b538c1594a6ec527" ns2:_="" ns3:_="">
    <xsd:import namespace="a41214f9-7476-4dee-b122-661f04de9c02"/>
    <xsd:import namespace="7ca55925-8be3-4c2c-aee6-0687e8bbd9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1214f9-7476-4dee-b122-661f04de9c0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883d318-f35c-4577-94aa-4c8e836d27a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ca55925-8be3-4c2c-aee6-0687e8bbd9a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ef3e1c1-2b6f-47cd-9843-b50153eb5ded}" ma:internalName="TaxCatchAll" ma:showField="CatchAllData" ma:web="7ca55925-8be3-4c2c-aee6-0687e8bbd9a7">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EE85BE4-D09A-4C4C-8E42-8A90BE23ACDA}">
  <ds:schemaRefs>
    <ds:schemaRef ds:uri="http://www.w3.org/XML/1998/namespace"/>
    <ds:schemaRef ds:uri="http://schemas.microsoft.com/office/2006/metadata/properties"/>
    <ds:schemaRef ds:uri="7ca55925-8be3-4c2c-aee6-0687e8bbd9a7"/>
    <ds:schemaRef ds:uri="http://purl.org/dc/terms/"/>
    <ds:schemaRef ds:uri="http://schemas.microsoft.com/office/infopath/2007/PartnerControls"/>
    <ds:schemaRef ds:uri="http://purl.org/dc/dcmitype/"/>
    <ds:schemaRef ds:uri="http://schemas.microsoft.com/office/2006/documentManagement/types"/>
    <ds:schemaRef ds:uri="http://schemas.openxmlformats.org/package/2006/metadata/core-properties"/>
    <ds:schemaRef ds:uri="a41214f9-7476-4dee-b122-661f04de9c02"/>
    <ds:schemaRef ds:uri="http://purl.org/dc/elements/1.1/"/>
  </ds:schemaRefs>
</ds:datastoreItem>
</file>

<file path=customXml/itemProps2.xml><?xml version="1.0" encoding="utf-8"?>
<ds:datastoreItem xmlns:ds="http://schemas.openxmlformats.org/officeDocument/2006/customXml" ds:itemID="{656A1347-2873-4792-8383-D20801AC59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1214f9-7476-4dee-b122-661f04de9c02"/>
    <ds:schemaRef ds:uri="7ca55925-8be3-4c2c-aee6-0687e8bbd9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7905056-717A-4273-9978-D2F3F69AB8DC}">
  <ds:schemaRefs>
    <ds:schemaRef ds:uri="http://schemas.microsoft.com/sharepoint/v3/contenttype/forms"/>
  </ds:schemaRefs>
</ds:datastoreItem>
</file>

<file path=docMetadata/LabelInfo.xml><?xml version="1.0" encoding="utf-8"?>
<clbl:labelList xmlns:clbl="http://schemas.microsoft.com/office/2020/mipLabelMetadata">
  <clbl:label id="{deff24bb-2089-4400-8c8e-f71e680378b2}" enabled="0" method="" siteId="{deff24bb-2089-4400-8c8e-f71e680378b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Content_</vt:lpstr>
      <vt:lpstr>Content</vt:lpstr>
      <vt:lpstr>GRI Content</vt:lpstr>
      <vt:lpstr>SASB Content</vt:lpstr>
      <vt:lpstr>Figures</vt:lpstr>
      <vt:lpstr>Environmental&gt;&gt;</vt:lpstr>
      <vt:lpstr>Emissions</vt:lpstr>
      <vt:lpstr>Water resources</vt:lpstr>
      <vt:lpstr>Energy</vt:lpstr>
      <vt:lpstr>Waste</vt:lpstr>
      <vt:lpstr>Expenditure</vt:lpstr>
      <vt:lpstr>Biodiversity</vt:lpstr>
      <vt:lpstr>Social&gt;&gt;</vt:lpstr>
      <vt:lpstr>Методология отчетности</vt:lpstr>
      <vt:lpstr>Employees</vt:lpstr>
      <vt:lpstr>Diversity&amp;Inclusion</vt:lpstr>
      <vt:lpstr>Training</vt:lpstr>
      <vt:lpstr>HSE</vt:lpstr>
      <vt:lpstr>Local communities</vt:lpstr>
      <vt:lpstr>Governance&gt;&gt;</vt:lpstr>
      <vt:lpstr>Corporate governance</vt:lpstr>
      <vt:lpstr>Financial</vt:lpstr>
      <vt:lpstr>Procurement</vt:lpstr>
      <vt:lpstr>Compliance</vt:lpstr>
      <vt:lpstr>Others&gt;&gt;</vt:lpstr>
      <vt:lpstr>Operational indicators</vt:lpstr>
      <vt:lpstr>Translation</vt:lpstr>
      <vt:lpstr>tfig</vt:lpstr>
      <vt:lpstr>Compliance!_ftn1</vt:lpstr>
      <vt:lpstr>Financial!_ftn2</vt:lpstr>
      <vt:lpstr>Financial!_ftn3</vt:lpstr>
      <vt:lpstr>Financial!_ftn4</vt:lpstr>
      <vt:lpstr>Financial!_ftn5</vt:lpstr>
      <vt:lpstr>Compliance!_ftnref1</vt:lpstr>
      <vt:lpstr>Financial!_ftnref2</vt:lpstr>
      <vt:lpstr>Financial!_ftnref3</vt:lpstr>
      <vt:lpstr>Financial!_ftnref4</vt:lpstr>
      <vt:lpstr>Financial!_ftnref5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Rakhimzhanov, Medet</dc:creator>
  <cp:keywords/>
  <dc:description/>
  <cp:lastModifiedBy>Kalabin, Vassiliy</cp:lastModifiedBy>
  <cp:revision/>
  <dcterms:created xsi:type="dcterms:W3CDTF">2015-06-05T18:17:20Z</dcterms:created>
  <dcterms:modified xsi:type="dcterms:W3CDTF">2024-09-23T07:05:08Z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0x010100AAF78EBFFA3CDF41B3185C06F3636624</vt:lpwstr>
  </property>
</Properties>
</file>